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8a27c95993583aca/Desktop/"/>
    </mc:Choice>
  </mc:AlternateContent>
  <xr:revisionPtr revIDLastSave="3" documentId="8_{A02FAC07-4234-4526-AF7E-86D82F076B0D}" xr6:coauthVersionLast="45" xr6:coauthVersionMax="45" xr10:uidLastSave="{AF2F006A-C027-4398-B96B-18BC906E16F3}"/>
  <bookViews>
    <workbookView xWindow="-108" yWindow="-108" windowWidth="23256" windowHeight="12576" tabRatio="785" activeTab="4" xr2:uid="{00000000-000D-0000-FFFF-FFFF00000000}"/>
  </bookViews>
  <sheets>
    <sheet name="Arbeitszeitmodell" sheetId="1" r:id="rId1"/>
    <sheet name="Arbeitsfelder" sheetId="2" r:id="rId2"/>
    <sheet name="FAQ" sheetId="28" r:id="rId3"/>
    <sheet name="Zusammenfassung" sheetId="3" r:id="rId4"/>
    <sheet name="AUG" sheetId="4" r:id="rId5"/>
    <sheet name="SEP" sheetId="16" r:id="rId6"/>
    <sheet name="OKT" sheetId="17" r:id="rId7"/>
    <sheet name="NOV" sheetId="18" r:id="rId8"/>
    <sheet name="DEZ" sheetId="19" r:id="rId9"/>
    <sheet name="JAN" sheetId="20" r:id="rId10"/>
    <sheet name="FEB" sheetId="21" r:id="rId11"/>
    <sheet name="MAR" sheetId="22" r:id="rId12"/>
    <sheet name="APR" sheetId="23" r:id="rId13"/>
    <sheet name="MAI" sheetId="24" r:id="rId14"/>
    <sheet name="JUN" sheetId="25" r:id="rId15"/>
    <sheet name="JUL" sheetId="26" r:id="rId16"/>
  </sheets>
  <definedNames>
    <definedName name="_xlnm.Print_Area" localSheetId="1">Arbeitsfelder!$A$2:$B$38</definedName>
    <definedName name="_xlnm.Print_Area" localSheetId="2">FAQ!$A$2:$B$38</definedName>
    <definedName name="Z_FF247EFE_293F_DF44_BD53_6B3221CFB148_.wvu.PrintArea" localSheetId="1" hidden="1">Arbeitsfelder!$A$2:$B$38</definedName>
    <definedName name="Z_FF247EFE_293F_DF44_BD53_6B3221CFB148_.wvu.PrintArea" localSheetId="2" hidden="1">FAQ!$A$2:$B$38</definedName>
  </definedNames>
  <calcPr calcId="191029"/>
  <customWorkbookViews>
    <customWorkbookView name="Microsoft Office-Anwender - Persönliche Ansicht" guid="{FF247EFE-293F-DF44-BD53-6B3221CFB148}" mergeInterval="0" personalView="1" windowWidth="1399" windowHeight="411" tabRatio="785" activeSheetId="5"/>
  </customWorkbookViews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25" l="1"/>
  <c r="D17" i="25" s="1"/>
  <c r="C17" i="25"/>
  <c r="B7" i="25"/>
  <c r="D7" i="25" s="1"/>
  <c r="C7" i="25"/>
  <c r="A7" i="25"/>
  <c r="A27" i="24"/>
  <c r="B27" i="24" s="1"/>
  <c r="C27" i="24"/>
  <c r="A16" i="23"/>
  <c r="A17" i="23" s="1"/>
  <c r="C16" i="23"/>
  <c r="C17" i="23"/>
  <c r="C18" i="23"/>
  <c r="C19" i="23"/>
  <c r="C20" i="23"/>
  <c r="A1" i="4"/>
  <c r="D27" i="24" l="1"/>
  <c r="A18" i="23"/>
  <c r="B17" i="23"/>
  <c r="D17" i="23" s="1"/>
  <c r="B16" i="23"/>
  <c r="D16" i="23" s="1"/>
  <c r="A9" i="3"/>
  <c r="A10" i="3" s="1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E4" i="16"/>
  <c r="E9" i="3" s="1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E4" i="17"/>
  <c r="E10" i="3" s="1"/>
  <c r="C7" i="18"/>
  <c r="D7" i="18" s="1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E4" i="18"/>
  <c r="E11" i="3" s="1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D31" i="19" s="1"/>
  <c r="C32" i="19"/>
  <c r="D32" i="19" s="1"/>
  <c r="C33" i="19"/>
  <c r="C34" i="19"/>
  <c r="C35" i="19"/>
  <c r="C36" i="19"/>
  <c r="C37" i="19"/>
  <c r="D14" i="19"/>
  <c r="E4" i="19"/>
  <c r="E12" i="3" s="1"/>
  <c r="C7" i="20"/>
  <c r="D7" i="20" s="1"/>
  <c r="C8" i="20"/>
  <c r="D8" i="20" s="1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E4" i="20"/>
  <c r="E13" i="3" s="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E4" i="21"/>
  <c r="E14" i="3" s="1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E4" i="22"/>
  <c r="E15" i="3"/>
  <c r="C7" i="23"/>
  <c r="C8" i="23"/>
  <c r="C9" i="23"/>
  <c r="C10" i="23"/>
  <c r="C11" i="23"/>
  <c r="C12" i="23"/>
  <c r="C13" i="23"/>
  <c r="C14" i="23"/>
  <c r="C15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E4" i="23"/>
  <c r="E16" i="3" s="1"/>
  <c r="C7" i="24"/>
  <c r="C8" i="24"/>
  <c r="C9" i="24"/>
  <c r="C10" i="24"/>
  <c r="C11" i="24"/>
  <c r="C12" i="24"/>
  <c r="C13" i="24"/>
  <c r="C14" i="24"/>
  <c r="C15" i="24"/>
  <c r="C16" i="24"/>
  <c r="D16" i="24" s="1"/>
  <c r="C17" i="24"/>
  <c r="C18" i="24"/>
  <c r="C19" i="24"/>
  <c r="C20" i="24"/>
  <c r="C21" i="24"/>
  <c r="C22" i="24"/>
  <c r="C23" i="24"/>
  <c r="C24" i="24"/>
  <c r="C25" i="24"/>
  <c r="C26" i="24"/>
  <c r="C28" i="24"/>
  <c r="C29" i="24"/>
  <c r="C30" i="24"/>
  <c r="C31" i="24"/>
  <c r="C32" i="24"/>
  <c r="C33" i="24"/>
  <c r="C34" i="24"/>
  <c r="C35" i="24"/>
  <c r="C36" i="24"/>
  <c r="C37" i="24"/>
  <c r="D37" i="24" s="1"/>
  <c r="E4" i="24"/>
  <c r="E17" i="3" s="1"/>
  <c r="C8" i="25"/>
  <c r="C9" i="25"/>
  <c r="C10" i="25"/>
  <c r="C11" i="25"/>
  <c r="C12" i="25"/>
  <c r="C13" i="25"/>
  <c r="C14" i="25"/>
  <c r="C15" i="25"/>
  <c r="C16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E4" i="25"/>
  <c r="E18" i="3" s="1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E4" i="26"/>
  <c r="E19" i="3" s="1"/>
  <c r="H4" i="17"/>
  <c r="H10" i="3" s="1"/>
  <c r="I4" i="17"/>
  <c r="I10" i="3" s="1"/>
  <c r="J4" i="17"/>
  <c r="J10" i="3" s="1"/>
  <c r="H4" i="18"/>
  <c r="H11" i="3" s="1"/>
  <c r="I4" i="18"/>
  <c r="I11" i="3" s="1"/>
  <c r="J4" i="18"/>
  <c r="J11" i="3" s="1"/>
  <c r="H4" i="19"/>
  <c r="H12" i="3" s="1"/>
  <c r="I4" i="19"/>
  <c r="I12" i="3" s="1"/>
  <c r="J4" i="19"/>
  <c r="J12" i="3" s="1"/>
  <c r="H4" i="20"/>
  <c r="H13" i="3" s="1"/>
  <c r="I4" i="20"/>
  <c r="I13" i="3" s="1"/>
  <c r="J4" i="20"/>
  <c r="J13" i="3" s="1"/>
  <c r="H4" i="21"/>
  <c r="H14" i="3" s="1"/>
  <c r="I4" i="21"/>
  <c r="I14" i="3" s="1"/>
  <c r="J4" i="21"/>
  <c r="J14" i="3" s="1"/>
  <c r="H4" i="22"/>
  <c r="H15" i="3" s="1"/>
  <c r="I4" i="22"/>
  <c r="I15" i="3" s="1"/>
  <c r="J4" i="22"/>
  <c r="J15" i="3" s="1"/>
  <c r="H4" i="23"/>
  <c r="H16" i="3" s="1"/>
  <c r="I4" i="23"/>
  <c r="I16" i="3" s="1"/>
  <c r="J4" i="23"/>
  <c r="J16" i="3" s="1"/>
  <c r="H4" i="24"/>
  <c r="H17" i="3" s="1"/>
  <c r="I4" i="24"/>
  <c r="I17" i="3" s="1"/>
  <c r="J4" i="24"/>
  <c r="J17" i="3" s="1"/>
  <c r="H4" i="25"/>
  <c r="H18" i="3" s="1"/>
  <c r="I4" i="25"/>
  <c r="I18" i="3" s="1"/>
  <c r="J4" i="25"/>
  <c r="J18" i="3" s="1"/>
  <c r="H4" i="26"/>
  <c r="H19" i="3" s="1"/>
  <c r="I4" i="26"/>
  <c r="I19" i="3" s="1"/>
  <c r="J4" i="26"/>
  <c r="J19" i="3" s="1"/>
  <c r="G4" i="26"/>
  <c r="G19" i="3" s="1"/>
  <c r="G4" i="25"/>
  <c r="G18" i="3" s="1"/>
  <c r="G4" i="24"/>
  <c r="G17" i="3" s="1"/>
  <c r="G4" i="23"/>
  <c r="G16" i="3" s="1"/>
  <c r="G4" i="22"/>
  <c r="G15" i="3" s="1"/>
  <c r="G4" i="21"/>
  <c r="G4" i="20"/>
  <c r="G13" i="3" s="1"/>
  <c r="G4" i="19"/>
  <c r="G12" i="3" s="1"/>
  <c r="G4" i="18"/>
  <c r="G11" i="3" s="1"/>
  <c r="G4" i="17"/>
  <c r="H4" i="16"/>
  <c r="H9" i="3" s="1"/>
  <c r="I4" i="16"/>
  <c r="I9" i="3" s="1"/>
  <c r="J4" i="16"/>
  <c r="J9" i="3" s="1"/>
  <c r="G4" i="16"/>
  <c r="G9" i="3" s="1"/>
  <c r="G4" i="4"/>
  <c r="G8" i="3" s="1"/>
  <c r="H4" i="4"/>
  <c r="C7" i="4"/>
  <c r="D7" i="4" s="1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A31" i="2"/>
  <c r="A23" i="2"/>
  <c r="A16" i="2"/>
  <c r="A3" i="2"/>
  <c r="E4" i="4"/>
  <c r="E8" i="3" s="1"/>
  <c r="I4" i="4"/>
  <c r="I8" i="3" s="1"/>
  <c r="J4" i="4"/>
  <c r="J8" i="3" s="1"/>
  <c r="D21" i="4"/>
  <c r="A7" i="4"/>
  <c r="A8" i="4" s="1"/>
  <c r="A19" i="23" l="1"/>
  <c r="B18" i="23"/>
  <c r="D18" i="23" s="1"/>
  <c r="C4" i="4"/>
  <c r="G5" i="4" s="1"/>
  <c r="C4" i="21"/>
  <c r="H5" i="21" s="1"/>
  <c r="C4" i="23"/>
  <c r="C16" i="3" s="1"/>
  <c r="C4" i="18"/>
  <c r="J5" i="18" s="1"/>
  <c r="H5" i="4"/>
  <c r="B8" i="4"/>
  <c r="A9" i="4"/>
  <c r="H8" i="3"/>
  <c r="G10" i="3"/>
  <c r="G14" i="3"/>
  <c r="C4" i="19"/>
  <c r="H5" i="19" s="1"/>
  <c r="C4" i="22"/>
  <c r="H5" i="22" s="1"/>
  <c r="C4" i="20"/>
  <c r="J5" i="20" s="1"/>
  <c r="C4" i="17"/>
  <c r="C4" i="16"/>
  <c r="H5" i="16" s="1"/>
  <c r="A11" i="3"/>
  <c r="A1" i="17"/>
  <c r="A7" i="17" s="1"/>
  <c r="A1" i="16"/>
  <c r="A7" i="16" s="1"/>
  <c r="C4" i="26"/>
  <c r="J5" i="26" s="1"/>
  <c r="C4" i="25"/>
  <c r="J5" i="25" s="1"/>
  <c r="H5" i="3"/>
  <c r="J5" i="3"/>
  <c r="I5" i="3"/>
  <c r="C4" i="24"/>
  <c r="I5" i="24" s="1"/>
  <c r="E5" i="3"/>
  <c r="C8" i="3" l="1"/>
  <c r="I5" i="4"/>
  <c r="J5" i="4"/>
  <c r="G5" i="21"/>
  <c r="C14" i="3"/>
  <c r="B19" i="23"/>
  <c r="D19" i="23" s="1"/>
  <c r="A20" i="23"/>
  <c r="B20" i="23" s="1"/>
  <c r="D20" i="23" s="1"/>
  <c r="I5" i="18"/>
  <c r="G5" i="3"/>
  <c r="H5" i="18"/>
  <c r="H5" i="23"/>
  <c r="G5" i="23"/>
  <c r="J5" i="21"/>
  <c r="I5" i="21"/>
  <c r="I5" i="23"/>
  <c r="J5" i="23"/>
  <c r="C11" i="3"/>
  <c r="G5" i="18"/>
  <c r="G5" i="16"/>
  <c r="J5" i="16"/>
  <c r="A12" i="3"/>
  <c r="A1" i="18"/>
  <c r="A7" i="18" s="1"/>
  <c r="A8" i="18" s="1"/>
  <c r="C12" i="3"/>
  <c r="I5" i="19"/>
  <c r="J5" i="19"/>
  <c r="A8" i="16"/>
  <c r="B7" i="16"/>
  <c r="C9" i="3"/>
  <c r="I5" i="16"/>
  <c r="C10" i="3"/>
  <c r="H5" i="17"/>
  <c r="I5" i="17"/>
  <c r="C13" i="3"/>
  <c r="I5" i="20"/>
  <c r="J5" i="22"/>
  <c r="G5" i="19"/>
  <c r="G5" i="17"/>
  <c r="D8" i="4"/>
  <c r="C15" i="3"/>
  <c r="G5" i="22"/>
  <c r="I5" i="22"/>
  <c r="A8" i="17"/>
  <c r="B7" i="17"/>
  <c r="H5" i="20"/>
  <c r="J5" i="17"/>
  <c r="G5" i="20"/>
  <c r="A10" i="4"/>
  <c r="B9" i="4"/>
  <c r="D9" i="4" s="1"/>
  <c r="I5" i="26"/>
  <c r="H5" i="26"/>
  <c r="G5" i="26"/>
  <c r="C19" i="3"/>
  <c r="I5" i="25"/>
  <c r="G5" i="25"/>
  <c r="C18" i="3"/>
  <c r="H5" i="25"/>
  <c r="C17" i="3"/>
  <c r="G5" i="24"/>
  <c r="J5" i="24"/>
  <c r="H5" i="24"/>
  <c r="B8" i="16" l="1"/>
  <c r="D8" i="16" s="1"/>
  <c r="A9" i="16"/>
  <c r="B8" i="18"/>
  <c r="A9" i="18"/>
  <c r="A9" i="17"/>
  <c r="B8" i="17"/>
  <c r="D8" i="17" s="1"/>
  <c r="B10" i="4"/>
  <c r="D10" i="4" s="1"/>
  <c r="A11" i="4"/>
  <c r="D7" i="17"/>
  <c r="D7" i="16"/>
  <c r="A1" i="19"/>
  <c r="A7" i="19" s="1"/>
  <c r="A13" i="3"/>
  <c r="C5" i="3"/>
  <c r="H6" i="3" s="1"/>
  <c r="D8" i="18" l="1"/>
  <c r="A14" i="3"/>
  <c r="A1" i="20"/>
  <c r="A7" i="20" s="1"/>
  <c r="A8" i="20" s="1"/>
  <c r="A9" i="20" s="1"/>
  <c r="A8" i="19"/>
  <c r="B7" i="19"/>
  <c r="A10" i="17"/>
  <c r="B9" i="17"/>
  <c r="D9" i="17" s="1"/>
  <c r="B11" i="4"/>
  <c r="D11" i="4" s="1"/>
  <c r="A12" i="4"/>
  <c r="A10" i="18"/>
  <c r="B9" i="18"/>
  <c r="D9" i="18" s="1"/>
  <c r="A10" i="16"/>
  <c r="B9" i="16"/>
  <c r="D9" i="16" s="1"/>
  <c r="G6" i="3"/>
  <c r="J6" i="3"/>
  <c r="I6" i="3"/>
  <c r="A10" i="20" l="1"/>
  <c r="B9" i="20"/>
  <c r="D7" i="19"/>
  <c r="A1" i="21"/>
  <c r="A7" i="21" s="1"/>
  <c r="A15" i="3"/>
  <c r="A11" i="18"/>
  <c r="B10" i="18"/>
  <c r="A13" i="4"/>
  <c r="B12" i="4"/>
  <c r="A11" i="17"/>
  <c r="B10" i="17"/>
  <c r="D10" i="17" s="1"/>
  <c r="A11" i="16"/>
  <c r="B10" i="16"/>
  <c r="D10" i="16" s="1"/>
  <c r="A9" i="19"/>
  <c r="B8" i="19"/>
  <c r="D8" i="19" s="1"/>
  <c r="A12" i="16" l="1"/>
  <c r="B11" i="16"/>
  <c r="B13" i="4"/>
  <c r="D13" i="4" s="1"/>
  <c r="A14" i="4"/>
  <c r="D9" i="20"/>
  <c r="A10" i="19"/>
  <c r="B9" i="19"/>
  <c r="D9" i="19" s="1"/>
  <c r="A11" i="20"/>
  <c r="B10" i="20"/>
  <c r="D10" i="20" s="1"/>
  <c r="A12" i="17"/>
  <c r="B11" i="17"/>
  <c r="D11" i="17" s="1"/>
  <c r="A16" i="3"/>
  <c r="A1" i="22"/>
  <c r="A7" i="22" s="1"/>
  <c r="D10" i="18"/>
  <c r="A8" i="21"/>
  <c r="B7" i="21"/>
  <c r="A12" i="18"/>
  <c r="B11" i="18"/>
  <c r="D11" i="18" s="1"/>
  <c r="D12" i="4"/>
  <c r="A13" i="18" l="1"/>
  <c r="B12" i="18"/>
  <c r="D12" i="18" s="1"/>
  <c r="A13" i="17"/>
  <c r="B12" i="17"/>
  <c r="A11" i="19"/>
  <c r="B10" i="19"/>
  <c r="D7" i="21"/>
  <c r="A8" i="22"/>
  <c r="B7" i="22"/>
  <c r="D11" i="16"/>
  <c r="A9" i="21"/>
  <c r="B8" i="21"/>
  <c r="D8" i="21" s="1"/>
  <c r="A1" i="23"/>
  <c r="A7" i="23" s="1"/>
  <c r="B7" i="23" s="1"/>
  <c r="A17" i="3"/>
  <c r="A12" i="20"/>
  <c r="B11" i="20"/>
  <c r="D11" i="20" s="1"/>
  <c r="A13" i="16"/>
  <c r="B12" i="16"/>
  <c r="D12" i="16" s="1"/>
  <c r="A15" i="4"/>
  <c r="B14" i="4"/>
  <c r="D14" i="4" s="1"/>
  <c r="D12" i="17" l="1"/>
  <c r="A13" i="20"/>
  <c r="B12" i="20"/>
  <c r="D12" i="20" s="1"/>
  <c r="A10" i="21"/>
  <c r="B9" i="21"/>
  <c r="D9" i="21" s="1"/>
  <c r="A14" i="17"/>
  <c r="B13" i="17"/>
  <c r="D13" i="17" s="1"/>
  <c r="A16" i="4"/>
  <c r="B15" i="4"/>
  <c r="D15" i="4" s="1"/>
  <c r="B13" i="16"/>
  <c r="A14" i="16"/>
  <c r="D7" i="22"/>
  <c r="A18" i="3"/>
  <c r="A1" i="24"/>
  <c r="A7" i="24" s="1"/>
  <c r="D10" i="19"/>
  <c r="A8" i="23"/>
  <c r="A9" i="22"/>
  <c r="B8" i="22"/>
  <c r="D8" i="22" s="1"/>
  <c r="B11" i="19"/>
  <c r="D11" i="19" s="1"/>
  <c r="A12" i="19"/>
  <c r="A14" i="18"/>
  <c r="B13" i="18"/>
  <c r="D13" i="18" s="1"/>
  <c r="A9" i="23" l="1"/>
  <c r="B9" i="23" s="1"/>
  <c r="D9" i="23" s="1"/>
  <c r="D8" i="23"/>
  <c r="A11" i="21"/>
  <c r="B10" i="21"/>
  <c r="D10" i="21" s="1"/>
  <c r="A15" i="18"/>
  <c r="B14" i="18"/>
  <c r="D14" i="18" s="1"/>
  <c r="A10" i="22"/>
  <c r="B9" i="22"/>
  <c r="D9" i="22" s="1"/>
  <c r="A19" i="3"/>
  <c r="A1" i="26" s="1"/>
  <c r="A7" i="26" s="1"/>
  <c r="A1" i="25"/>
  <c r="D13" i="16"/>
  <c r="A15" i="17"/>
  <c r="B14" i="17"/>
  <c r="D14" i="17" s="1"/>
  <c r="B12" i="19"/>
  <c r="D12" i="19" s="1"/>
  <c r="A13" i="19"/>
  <c r="A14" i="20"/>
  <c r="B13" i="20"/>
  <c r="A8" i="24"/>
  <c r="B7" i="24"/>
  <c r="A15" i="16"/>
  <c r="B14" i="16"/>
  <c r="D14" i="16" s="1"/>
  <c r="D7" i="23"/>
  <c r="A17" i="4"/>
  <c r="B16" i="4"/>
  <c r="D16" i="4" s="1"/>
  <c r="A10" i="23" l="1"/>
  <c r="B10" i="23" s="1"/>
  <c r="B17" i="4"/>
  <c r="D17" i="4" s="1"/>
  <c r="A18" i="4"/>
  <c r="A9" i="24"/>
  <c r="B8" i="24"/>
  <c r="D8" i="24" s="1"/>
  <c r="B13" i="19"/>
  <c r="A14" i="19"/>
  <c r="A15" i="19" s="1"/>
  <c r="A16" i="18"/>
  <c r="B15" i="18"/>
  <c r="D15" i="18" s="1"/>
  <c r="D13" i="20"/>
  <c r="A16" i="16"/>
  <c r="B15" i="16"/>
  <c r="D15" i="16" s="1"/>
  <c r="A15" i="20"/>
  <c r="B14" i="20"/>
  <c r="D14" i="20" s="1"/>
  <c r="A8" i="25"/>
  <c r="A11" i="22"/>
  <c r="B10" i="22"/>
  <c r="A12" i="21"/>
  <c r="B11" i="21"/>
  <c r="D7" i="24"/>
  <c r="A11" i="23"/>
  <c r="B15" i="17"/>
  <c r="D15" i="17" s="1"/>
  <c r="A16" i="17"/>
  <c r="B7" i="26"/>
  <c r="A8" i="26"/>
  <c r="A17" i="17" l="1"/>
  <c r="B16" i="17"/>
  <c r="D16" i="17" s="1"/>
  <c r="D10" i="22"/>
  <c r="A12" i="22"/>
  <c r="B11" i="22"/>
  <c r="D11" i="22" s="1"/>
  <c r="A16" i="20"/>
  <c r="B15" i="20"/>
  <c r="D15" i="20" s="1"/>
  <c r="D13" i="19"/>
  <c r="A19" i="4"/>
  <c r="B18" i="4"/>
  <c r="D18" i="4" s="1"/>
  <c r="B8" i="26"/>
  <c r="D8" i="26" s="1"/>
  <c r="A9" i="26"/>
  <c r="D10" i="23"/>
  <c r="D11" i="21"/>
  <c r="D7" i="26"/>
  <c r="A12" i="23"/>
  <c r="B12" i="23" s="1"/>
  <c r="D11" i="23"/>
  <c r="A13" i="21"/>
  <c r="B12" i="21"/>
  <c r="D12" i="21" s="1"/>
  <c r="A9" i="25"/>
  <c r="B8" i="25"/>
  <c r="D8" i="25" s="1"/>
  <c r="A17" i="16"/>
  <c r="B16" i="16"/>
  <c r="D16" i="16" s="1"/>
  <c r="A17" i="18"/>
  <c r="B16" i="18"/>
  <c r="D16" i="18" s="1"/>
  <c r="B9" i="24"/>
  <c r="A10" i="24"/>
  <c r="A16" i="19"/>
  <c r="B15" i="19"/>
  <c r="D15" i="19" s="1"/>
  <c r="A18" i="18" l="1"/>
  <c r="B17" i="18"/>
  <c r="D17" i="18" s="1"/>
  <c r="B10" i="24"/>
  <c r="D10" i="24" s="1"/>
  <c r="A11" i="24"/>
  <c r="B9" i="26"/>
  <c r="A10" i="26"/>
  <c r="D9" i="24"/>
  <c r="B17" i="16"/>
  <c r="D17" i="16" s="1"/>
  <c r="A18" i="16"/>
  <c r="A14" i="21"/>
  <c r="B13" i="21"/>
  <c r="D13" i="21" s="1"/>
  <c r="A13" i="22"/>
  <c r="B12" i="22"/>
  <c r="D12" i="22" s="1"/>
  <c r="A10" i="25"/>
  <c r="A13" i="23"/>
  <c r="B13" i="23" s="1"/>
  <c r="D12" i="23"/>
  <c r="A20" i="4"/>
  <c r="B19" i="4"/>
  <c r="D19" i="4" s="1"/>
  <c r="A17" i="20"/>
  <c r="B16" i="20"/>
  <c r="D16" i="20" s="1"/>
  <c r="A17" i="19"/>
  <c r="B16" i="19"/>
  <c r="D16" i="19" s="1"/>
  <c r="A18" i="17"/>
  <c r="B17" i="17"/>
  <c r="D17" i="17" s="1"/>
  <c r="A18" i="20" l="1"/>
  <c r="B17" i="20"/>
  <c r="D17" i="20" s="1"/>
  <c r="A14" i="22"/>
  <c r="B13" i="22"/>
  <c r="D9" i="26"/>
  <c r="A18" i="19"/>
  <c r="B17" i="19"/>
  <c r="D17" i="19" s="1"/>
  <c r="B20" i="4"/>
  <c r="D20" i="4" s="1"/>
  <c r="A21" i="4"/>
  <c r="A22" i="4" s="1"/>
  <c r="A11" i="25"/>
  <c r="B10" i="25"/>
  <c r="D10" i="25" s="1"/>
  <c r="A15" i="21"/>
  <c r="B14" i="21"/>
  <c r="D14" i="21" s="1"/>
  <c r="B11" i="24"/>
  <c r="A12" i="24"/>
  <c r="A14" i="23"/>
  <c r="B14" i="23" s="1"/>
  <c r="A19" i="17"/>
  <c r="B18" i="17"/>
  <c r="D18" i="17" s="1"/>
  <c r="D9" i="25"/>
  <c r="A19" i="16"/>
  <c r="B18" i="16"/>
  <c r="D18" i="16" s="1"/>
  <c r="B10" i="26"/>
  <c r="D10" i="26" s="1"/>
  <c r="A11" i="26"/>
  <c r="A19" i="18"/>
  <c r="B18" i="18"/>
  <c r="D18" i="18" s="1"/>
  <c r="A20" i="18" l="1"/>
  <c r="B19" i="18"/>
  <c r="D19" i="18" s="1"/>
  <c r="D11" i="24"/>
  <c r="D13" i="22"/>
  <c r="B11" i="26"/>
  <c r="D11" i="26" s="1"/>
  <c r="A12" i="26"/>
  <c r="D13" i="23"/>
  <c r="A12" i="25"/>
  <c r="B11" i="25"/>
  <c r="D11" i="25" s="1"/>
  <c r="A19" i="19"/>
  <c r="B18" i="19"/>
  <c r="D18" i="19" s="1"/>
  <c r="A15" i="22"/>
  <c r="B14" i="22"/>
  <c r="D14" i="22" s="1"/>
  <c r="A20" i="16"/>
  <c r="B19" i="16"/>
  <c r="D19" i="16" s="1"/>
  <c r="A20" i="17"/>
  <c r="B19" i="17"/>
  <c r="D19" i="17" s="1"/>
  <c r="A23" i="4"/>
  <c r="B22" i="4"/>
  <c r="D22" i="4" s="1"/>
  <c r="A15" i="23"/>
  <c r="B15" i="23" s="1"/>
  <c r="D14" i="23"/>
  <c r="B12" i="24"/>
  <c r="D12" i="24" s="1"/>
  <c r="A13" i="24"/>
  <c r="A16" i="21"/>
  <c r="B15" i="21"/>
  <c r="D15" i="21" s="1"/>
  <c r="A19" i="20"/>
  <c r="B18" i="20"/>
  <c r="D18" i="20" s="1"/>
  <c r="B12" i="26" l="1"/>
  <c r="A13" i="26"/>
  <c r="A24" i="4"/>
  <c r="B23" i="4"/>
  <c r="D23" i="4" s="1"/>
  <c r="A16" i="22"/>
  <c r="B15" i="22"/>
  <c r="D15" i="22" s="1"/>
  <c r="A17" i="21"/>
  <c r="B16" i="21"/>
  <c r="D16" i="21" s="1"/>
  <c r="A21" i="16"/>
  <c r="B20" i="16"/>
  <c r="D20" i="16" s="1"/>
  <c r="B20" i="17"/>
  <c r="D20" i="17" s="1"/>
  <c r="A21" i="17"/>
  <c r="A13" i="25"/>
  <c r="B12" i="25"/>
  <c r="D12" i="25" s="1"/>
  <c r="D15" i="23"/>
  <c r="A20" i="19"/>
  <c r="B19" i="19"/>
  <c r="D19" i="19" s="1"/>
  <c r="B19" i="20"/>
  <c r="D19" i="20" s="1"/>
  <c r="A20" i="20"/>
  <c r="B13" i="24"/>
  <c r="D13" i="24" s="1"/>
  <c r="A14" i="24"/>
  <c r="B20" i="18"/>
  <c r="D20" i="18" s="1"/>
  <c r="A21" i="18"/>
  <c r="A21" i="19" l="1"/>
  <c r="B20" i="19"/>
  <c r="D20" i="19" s="1"/>
  <c r="B21" i="16"/>
  <c r="D21" i="16" s="1"/>
  <c r="A22" i="16"/>
  <c r="B21" i="17"/>
  <c r="D21" i="17" s="1"/>
  <c r="A22" i="17"/>
  <c r="A17" i="22"/>
  <c r="B16" i="22"/>
  <c r="D16" i="22" s="1"/>
  <c r="A25" i="4"/>
  <c r="B24" i="4"/>
  <c r="D24" i="4" s="1"/>
  <c r="B21" i="18"/>
  <c r="D21" i="18" s="1"/>
  <c r="A22" i="18"/>
  <c r="B14" i="24"/>
  <c r="D14" i="24" s="1"/>
  <c r="A15" i="24"/>
  <c r="A18" i="21"/>
  <c r="B17" i="21"/>
  <c r="D17" i="21" s="1"/>
  <c r="B13" i="26"/>
  <c r="D13" i="26" s="1"/>
  <c r="A14" i="26"/>
  <c r="B20" i="20"/>
  <c r="D20" i="20" s="1"/>
  <c r="A21" i="20"/>
  <c r="A14" i="25"/>
  <c r="B13" i="25"/>
  <c r="D12" i="26"/>
  <c r="B14" i="26" l="1"/>
  <c r="A15" i="26"/>
  <c r="B22" i="16"/>
  <c r="D22" i="16" s="1"/>
  <c r="A23" i="16"/>
  <c r="A15" i="25"/>
  <c r="B14" i="25"/>
  <c r="D14" i="25" s="1"/>
  <c r="A18" i="22"/>
  <c r="B17" i="22"/>
  <c r="D17" i="22" s="1"/>
  <c r="D13" i="25"/>
  <c r="B21" i="20"/>
  <c r="D21" i="20" s="1"/>
  <c r="A22" i="20"/>
  <c r="B15" i="24"/>
  <c r="D15" i="24" s="1"/>
  <c r="A16" i="24"/>
  <c r="A17" i="24" s="1"/>
  <c r="B22" i="17"/>
  <c r="D22" i="17" s="1"/>
  <c r="A23" i="17"/>
  <c r="B22" i="18"/>
  <c r="D22" i="18" s="1"/>
  <c r="A23" i="18"/>
  <c r="A19" i="21"/>
  <c r="B18" i="21"/>
  <c r="D18" i="21" s="1"/>
  <c r="A26" i="4"/>
  <c r="B25" i="4"/>
  <c r="D25" i="4" s="1"/>
  <c r="A22" i="19"/>
  <c r="B21" i="19"/>
  <c r="D21" i="19" s="1"/>
  <c r="B23" i="17" l="1"/>
  <c r="D23" i="17" s="1"/>
  <c r="A24" i="17"/>
  <c r="B22" i="20"/>
  <c r="D22" i="20" s="1"/>
  <c r="A23" i="20"/>
  <c r="A27" i="4"/>
  <c r="B26" i="4"/>
  <c r="D26" i="4" s="1"/>
  <c r="A20" i="21"/>
  <c r="B19" i="21"/>
  <c r="D19" i="21" s="1"/>
  <c r="A19" i="22"/>
  <c r="B18" i="22"/>
  <c r="D18" i="22" s="1"/>
  <c r="A16" i="25"/>
  <c r="B15" i="25"/>
  <c r="D15" i="25" s="1"/>
  <c r="B15" i="26"/>
  <c r="D15" i="26" s="1"/>
  <c r="A16" i="26"/>
  <c r="A24" i="16"/>
  <c r="B23" i="16"/>
  <c r="D23" i="16" s="1"/>
  <c r="A23" i="19"/>
  <c r="B22" i="19"/>
  <c r="D22" i="19" s="1"/>
  <c r="B23" i="18"/>
  <c r="D23" i="18" s="1"/>
  <c r="A24" i="18"/>
  <c r="A18" i="24"/>
  <c r="B17" i="24"/>
  <c r="D17" i="24" s="1"/>
  <c r="D14" i="26"/>
  <c r="B16" i="26" l="1"/>
  <c r="D16" i="26" s="1"/>
  <c r="A17" i="26"/>
  <c r="B24" i="17"/>
  <c r="D24" i="17" s="1"/>
  <c r="A25" i="17"/>
  <c r="A19" i="24"/>
  <c r="B18" i="24"/>
  <c r="D18" i="24" s="1"/>
  <c r="A24" i="19"/>
  <c r="B23" i="19"/>
  <c r="D23" i="19" s="1"/>
  <c r="A20" i="22"/>
  <c r="B19" i="22"/>
  <c r="D19" i="22" s="1"/>
  <c r="B27" i="4"/>
  <c r="D27" i="4" s="1"/>
  <c r="A28" i="4"/>
  <c r="B23" i="20"/>
  <c r="D23" i="20" s="1"/>
  <c r="A24" i="20"/>
  <c r="B24" i="18"/>
  <c r="D24" i="18" s="1"/>
  <c r="A25" i="18"/>
  <c r="B24" i="16"/>
  <c r="D24" i="16" s="1"/>
  <c r="A25" i="16"/>
  <c r="A17" i="25"/>
  <c r="B16" i="25"/>
  <c r="D16" i="25" s="1"/>
  <c r="A21" i="21"/>
  <c r="B20" i="21"/>
  <c r="D20" i="21" s="1"/>
  <c r="A21" i="23" l="1"/>
  <c r="B21" i="23" s="1"/>
  <c r="A18" i="25"/>
  <c r="B25" i="18"/>
  <c r="D25" i="18" s="1"/>
  <c r="A26" i="18"/>
  <c r="A29" i="4"/>
  <c r="B28" i="4"/>
  <c r="D28" i="4" s="1"/>
  <c r="A26" i="17"/>
  <c r="B25" i="17"/>
  <c r="D25" i="17" s="1"/>
  <c r="B25" i="16"/>
  <c r="D25" i="16" s="1"/>
  <c r="A26" i="16"/>
  <c r="A25" i="19"/>
  <c r="B24" i="19"/>
  <c r="D24" i="19" s="1"/>
  <c r="B21" i="21"/>
  <c r="D21" i="21" s="1"/>
  <c r="A22" i="21"/>
  <c r="A25" i="20"/>
  <c r="B24" i="20"/>
  <c r="D24" i="20" s="1"/>
  <c r="B17" i="26"/>
  <c r="D17" i="26" s="1"/>
  <c r="A18" i="26"/>
  <c r="A21" i="22"/>
  <c r="B20" i="22"/>
  <c r="D20" i="22" s="1"/>
  <c r="A20" i="24"/>
  <c r="D19" i="24"/>
  <c r="B22" i="21" l="1"/>
  <c r="D22" i="21" s="1"/>
  <c r="A23" i="21"/>
  <c r="A21" i="24"/>
  <c r="D20" i="24"/>
  <c r="B29" i="4"/>
  <c r="D29" i="4" s="1"/>
  <c r="A30" i="4"/>
  <c r="A19" i="25"/>
  <c r="B18" i="25"/>
  <c r="D18" i="25" s="1"/>
  <c r="A27" i="18"/>
  <c r="B26" i="18"/>
  <c r="D26" i="18" s="1"/>
  <c r="D21" i="23"/>
  <c r="A22" i="23"/>
  <c r="B22" i="23" s="1"/>
  <c r="B18" i="26"/>
  <c r="D18" i="26" s="1"/>
  <c r="A19" i="26"/>
  <c r="A27" i="16"/>
  <c r="B26" i="16"/>
  <c r="D26" i="16" s="1"/>
  <c r="B21" i="22"/>
  <c r="D21" i="22" s="1"/>
  <c r="A22" i="22"/>
  <c r="A26" i="20"/>
  <c r="B25" i="20"/>
  <c r="D25" i="20" s="1"/>
  <c r="A26" i="19"/>
  <c r="B25" i="19"/>
  <c r="D25" i="19" s="1"/>
  <c r="A27" i="17"/>
  <c r="B26" i="17"/>
  <c r="D26" i="17" s="1"/>
  <c r="A27" i="19" l="1"/>
  <c r="B26" i="19"/>
  <c r="D26" i="19" s="1"/>
  <c r="D22" i="23"/>
  <c r="A23" i="23"/>
  <c r="B23" i="23" s="1"/>
  <c r="B27" i="17"/>
  <c r="D27" i="17" s="1"/>
  <c r="A28" i="17"/>
  <c r="B26" i="20"/>
  <c r="D26" i="20" s="1"/>
  <c r="A27" i="20"/>
  <c r="A28" i="16"/>
  <c r="B27" i="16"/>
  <c r="D27" i="16" s="1"/>
  <c r="A20" i="25"/>
  <c r="B19" i="25"/>
  <c r="D19" i="25" s="1"/>
  <c r="B21" i="24"/>
  <c r="D21" i="24" s="1"/>
  <c r="A22" i="24"/>
  <c r="B22" i="22"/>
  <c r="D22" i="22" s="1"/>
  <c r="A23" i="22"/>
  <c r="B19" i="26"/>
  <c r="D19" i="26" s="1"/>
  <c r="A20" i="26"/>
  <c r="B30" i="4"/>
  <c r="D30" i="4" s="1"/>
  <c r="A31" i="4"/>
  <c r="A24" i="21"/>
  <c r="B23" i="21"/>
  <c r="D23" i="21" s="1"/>
  <c r="A28" i="18"/>
  <c r="B27" i="18"/>
  <c r="D27" i="18" s="1"/>
  <c r="A32" i="4" l="1"/>
  <c r="B31" i="4"/>
  <c r="D31" i="4" s="1"/>
  <c r="A24" i="22"/>
  <c r="B23" i="22"/>
  <c r="D23" i="22" s="1"/>
  <c r="B27" i="20"/>
  <c r="D27" i="20" s="1"/>
  <c r="A28" i="20"/>
  <c r="D23" i="23"/>
  <c r="A24" i="23"/>
  <c r="B24" i="23" s="1"/>
  <c r="B28" i="18"/>
  <c r="D28" i="18" s="1"/>
  <c r="A29" i="18"/>
  <c r="A21" i="25"/>
  <c r="B20" i="25"/>
  <c r="D20" i="25" s="1"/>
  <c r="B20" i="26"/>
  <c r="D20" i="26" s="1"/>
  <c r="A21" i="26"/>
  <c r="B22" i="24"/>
  <c r="D22" i="24" s="1"/>
  <c r="A23" i="24"/>
  <c r="B28" i="17"/>
  <c r="D28" i="17" s="1"/>
  <c r="A29" i="17"/>
  <c r="A25" i="21"/>
  <c r="B24" i="21"/>
  <c r="D24" i="21" s="1"/>
  <c r="B28" i="16"/>
  <c r="D28" i="16" s="1"/>
  <c r="A29" i="16"/>
  <c r="A28" i="19"/>
  <c r="B27" i="19"/>
  <c r="D27" i="19" s="1"/>
  <c r="A25" i="23" l="1"/>
  <c r="B25" i="23" s="1"/>
  <c r="D24" i="23"/>
  <c r="A29" i="19"/>
  <c r="B28" i="19"/>
  <c r="D28" i="19" s="1"/>
  <c r="B25" i="21"/>
  <c r="D25" i="21" s="1"/>
  <c r="A26" i="21"/>
  <c r="B21" i="25"/>
  <c r="D21" i="25" s="1"/>
  <c r="A22" i="25"/>
  <c r="A25" i="22"/>
  <c r="B24" i="22"/>
  <c r="D24" i="22" s="1"/>
  <c r="B23" i="24"/>
  <c r="D23" i="24" s="1"/>
  <c r="A24" i="24"/>
  <c r="B29" i="16"/>
  <c r="D29" i="16" s="1"/>
  <c r="A30" i="16"/>
  <c r="A30" i="17"/>
  <c r="B29" i="17"/>
  <c r="D29" i="17" s="1"/>
  <c r="B21" i="26"/>
  <c r="D21" i="26" s="1"/>
  <c r="A22" i="26"/>
  <c r="B29" i="18"/>
  <c r="D29" i="18" s="1"/>
  <c r="A30" i="18"/>
  <c r="A29" i="20"/>
  <c r="B28" i="20"/>
  <c r="D28" i="20" s="1"/>
  <c r="A33" i="4"/>
  <c r="B32" i="4"/>
  <c r="D32" i="4" s="1"/>
  <c r="B24" i="24" l="1"/>
  <c r="D24" i="24" s="1"/>
  <c r="A25" i="24"/>
  <c r="B22" i="25"/>
  <c r="D22" i="25" s="1"/>
  <c r="A23" i="25"/>
  <c r="B33" i="4"/>
  <c r="D33" i="4" s="1"/>
  <c r="A34" i="4"/>
  <c r="A31" i="17"/>
  <c r="B30" i="17"/>
  <c r="D30" i="17" s="1"/>
  <c r="A30" i="19"/>
  <c r="B29" i="19"/>
  <c r="D29" i="19" s="1"/>
  <c r="B22" i="26"/>
  <c r="D22" i="26" s="1"/>
  <c r="A23" i="26"/>
  <c r="A31" i="16"/>
  <c r="B30" i="16"/>
  <c r="D30" i="16" s="1"/>
  <c r="B26" i="21"/>
  <c r="D26" i="21" s="1"/>
  <c r="A27" i="21"/>
  <c r="A31" i="18"/>
  <c r="B30" i="18"/>
  <c r="D30" i="18" s="1"/>
  <c r="A30" i="20"/>
  <c r="B29" i="20"/>
  <c r="D29" i="20" s="1"/>
  <c r="B25" i="22"/>
  <c r="D25" i="22" s="1"/>
  <c r="A26" i="22"/>
  <c r="D25" i="23"/>
  <c r="A26" i="23"/>
  <c r="B26" i="23" s="1"/>
  <c r="D26" i="23" l="1"/>
  <c r="A27" i="23"/>
  <c r="B27" i="23" s="1"/>
  <c r="A28" i="21"/>
  <c r="B27" i="21"/>
  <c r="D27" i="21" s="1"/>
  <c r="A24" i="25"/>
  <c r="B23" i="25"/>
  <c r="D23" i="25" s="1"/>
  <c r="B30" i="20"/>
  <c r="D30" i="20" s="1"/>
  <c r="A31" i="20"/>
  <c r="B31" i="17"/>
  <c r="D31" i="17" s="1"/>
  <c r="A32" i="17"/>
  <c r="B34" i="4"/>
  <c r="D34" i="4" s="1"/>
  <c r="A35" i="4"/>
  <c r="A26" i="24"/>
  <c r="B25" i="24"/>
  <c r="D25" i="24" s="1"/>
  <c r="B23" i="26"/>
  <c r="D23" i="26" s="1"/>
  <c r="A24" i="26"/>
  <c r="B26" i="22"/>
  <c r="D26" i="22" s="1"/>
  <c r="A27" i="22"/>
  <c r="A32" i="18"/>
  <c r="B31" i="18"/>
  <c r="D31" i="18" s="1"/>
  <c r="A32" i="16"/>
  <c r="B31" i="16"/>
  <c r="D31" i="16" s="1"/>
  <c r="A31" i="19"/>
  <c r="A32" i="19" s="1"/>
  <c r="A33" i="19" s="1"/>
  <c r="D30" i="19"/>
  <c r="B32" i="16" l="1"/>
  <c r="D32" i="16" s="1"/>
  <c r="A33" i="16"/>
  <c r="A25" i="26"/>
  <c r="B24" i="26"/>
  <c r="D24" i="26" s="1"/>
  <c r="B26" i="24"/>
  <c r="D26" i="24" s="1"/>
  <c r="A28" i="24"/>
  <c r="B35" i="4"/>
  <c r="D35" i="4" s="1"/>
  <c r="A36" i="4"/>
  <c r="B31" i="20"/>
  <c r="D31" i="20" s="1"/>
  <c r="A32" i="20"/>
  <c r="A34" i="19"/>
  <c r="B33" i="19"/>
  <c r="D33" i="19" s="1"/>
  <c r="B32" i="18"/>
  <c r="D32" i="18" s="1"/>
  <c r="A33" i="18"/>
  <c r="A29" i="21"/>
  <c r="B28" i="21"/>
  <c r="D28" i="21" s="1"/>
  <c r="B24" i="25"/>
  <c r="D24" i="25" s="1"/>
  <c r="A25" i="25"/>
  <c r="A28" i="22"/>
  <c r="B27" i="22"/>
  <c r="D27" i="22" s="1"/>
  <c r="B32" i="17"/>
  <c r="D32" i="17" s="1"/>
  <c r="A33" i="17"/>
  <c r="A28" i="23"/>
  <c r="B28" i="23" s="1"/>
  <c r="D27" i="23"/>
  <c r="A37" i="4" l="1"/>
  <c r="B37" i="4" s="1"/>
  <c r="B36" i="4"/>
  <c r="D36" i="4" s="1"/>
  <c r="A29" i="23"/>
  <c r="B29" i="23" s="1"/>
  <c r="D28" i="23"/>
  <c r="A29" i="22"/>
  <c r="B28" i="22"/>
  <c r="D28" i="22" s="1"/>
  <c r="B29" i="21"/>
  <c r="D29" i="21" s="1"/>
  <c r="A30" i="21"/>
  <c r="A35" i="19"/>
  <c r="B34" i="19"/>
  <c r="D34" i="19" s="1"/>
  <c r="A26" i="26"/>
  <c r="B25" i="26"/>
  <c r="D25" i="26" s="1"/>
  <c r="A34" i="17"/>
  <c r="B33" i="17"/>
  <c r="D33" i="17" s="1"/>
  <c r="A26" i="25"/>
  <c r="B25" i="25"/>
  <c r="D25" i="25" s="1"/>
  <c r="B33" i="18"/>
  <c r="D33" i="18" s="1"/>
  <c r="A34" i="18"/>
  <c r="A33" i="20"/>
  <c r="B32" i="20"/>
  <c r="D32" i="20" s="1"/>
  <c r="B28" i="24"/>
  <c r="D28" i="24" s="1"/>
  <c r="A29" i="24"/>
  <c r="B33" i="16"/>
  <c r="D33" i="16" s="1"/>
  <c r="A34" i="16"/>
  <c r="B30" i="21" l="1"/>
  <c r="D30" i="21" s="1"/>
  <c r="A31" i="21"/>
  <c r="A34" i="20"/>
  <c r="B33" i="20"/>
  <c r="D33" i="20" s="1"/>
  <c r="B26" i="25"/>
  <c r="D26" i="25" s="1"/>
  <c r="A27" i="25"/>
  <c r="B26" i="26"/>
  <c r="D26" i="26" s="1"/>
  <c r="A27" i="26"/>
  <c r="D29" i="23"/>
  <c r="A30" i="23"/>
  <c r="B30" i="23" s="1"/>
  <c r="A35" i="16"/>
  <c r="B34" i="16"/>
  <c r="D34" i="16" s="1"/>
  <c r="B29" i="24"/>
  <c r="D29" i="24" s="1"/>
  <c r="A30" i="24"/>
  <c r="B34" i="18"/>
  <c r="D34" i="18" s="1"/>
  <c r="A35" i="18"/>
  <c r="A35" i="17"/>
  <c r="B34" i="17"/>
  <c r="D34" i="17" s="1"/>
  <c r="A36" i="19"/>
  <c r="B35" i="19"/>
  <c r="D35" i="19" s="1"/>
  <c r="B29" i="22"/>
  <c r="D29" i="22" s="1"/>
  <c r="A30" i="22"/>
  <c r="D37" i="4"/>
  <c r="D4" i="4" s="1"/>
  <c r="D8" i="3" s="1"/>
  <c r="B4" i="4"/>
  <c r="B8" i="3" s="1"/>
  <c r="A36" i="18" l="1"/>
  <c r="B35" i="18"/>
  <c r="D35" i="18" s="1"/>
  <c r="A37" i="19"/>
  <c r="B36" i="19"/>
  <c r="D36" i="19" s="1"/>
  <c r="A36" i="16"/>
  <c r="B35" i="16"/>
  <c r="D35" i="16" s="1"/>
  <c r="B34" i="20"/>
  <c r="D34" i="20" s="1"/>
  <c r="A35" i="20"/>
  <c r="B27" i="26"/>
  <c r="D27" i="26" s="1"/>
  <c r="A28" i="26"/>
  <c r="B30" i="22"/>
  <c r="D30" i="22" s="1"/>
  <c r="A31" i="22"/>
  <c r="A31" i="24"/>
  <c r="D30" i="24"/>
  <c r="D30" i="23"/>
  <c r="A31" i="23"/>
  <c r="B31" i="23" s="1"/>
  <c r="A28" i="25"/>
  <c r="B27" i="25"/>
  <c r="D27" i="25" s="1"/>
  <c r="A32" i="21"/>
  <c r="B31" i="21"/>
  <c r="D31" i="21" s="1"/>
  <c r="B35" i="17"/>
  <c r="D35" i="17" s="1"/>
  <c r="A36" i="17"/>
  <c r="A29" i="26" l="1"/>
  <c r="B28" i="26"/>
  <c r="D28" i="26" s="1"/>
  <c r="D37" i="19"/>
  <c r="D4" i="19" s="1"/>
  <c r="D12" i="3" s="1"/>
  <c r="B4" i="19"/>
  <c r="B12" i="3" s="1"/>
  <c r="B28" i="25"/>
  <c r="D28" i="25" s="1"/>
  <c r="A29" i="25"/>
  <c r="B31" i="24"/>
  <c r="D31" i="24" s="1"/>
  <c r="A32" i="24"/>
  <c r="B36" i="17"/>
  <c r="D36" i="17" s="1"/>
  <c r="A37" i="17"/>
  <c r="B37" i="17" s="1"/>
  <c r="A32" i="23"/>
  <c r="B32" i="23" s="1"/>
  <c r="D31" i="23"/>
  <c r="A32" i="22"/>
  <c r="B31" i="22"/>
  <c r="D31" i="22" s="1"/>
  <c r="B36" i="16"/>
  <c r="D36" i="16" s="1"/>
  <c r="A33" i="21"/>
  <c r="B32" i="21"/>
  <c r="D32" i="21" s="1"/>
  <c r="B35" i="20"/>
  <c r="D35" i="20" s="1"/>
  <c r="A36" i="20"/>
  <c r="B36" i="18"/>
  <c r="D36" i="18" s="1"/>
  <c r="D4" i="16" l="1"/>
  <c r="D9" i="3" s="1"/>
  <c r="B4" i="16"/>
  <c r="B9" i="3" s="1"/>
  <c r="A33" i="24"/>
  <c r="B32" i="24"/>
  <c r="D32" i="24" s="1"/>
  <c r="A33" i="23"/>
  <c r="B33" i="23" s="1"/>
  <c r="D32" i="23"/>
  <c r="A37" i="20"/>
  <c r="B37" i="20" s="1"/>
  <c r="B36" i="20"/>
  <c r="D36" i="20" s="1"/>
  <c r="D37" i="17"/>
  <c r="D4" i="17" s="1"/>
  <c r="D10" i="3" s="1"/>
  <c r="B4" i="17"/>
  <c r="B10" i="3" s="1"/>
  <c r="A30" i="25"/>
  <c r="B29" i="25"/>
  <c r="D29" i="25" s="1"/>
  <c r="D4" i="18"/>
  <c r="D11" i="3" s="1"/>
  <c r="B4" i="18"/>
  <c r="B11" i="3" s="1"/>
  <c r="B33" i="21"/>
  <c r="D33" i="21" s="1"/>
  <c r="A34" i="21"/>
  <c r="A33" i="22"/>
  <c r="B32" i="22"/>
  <c r="D32" i="22" s="1"/>
  <c r="B29" i="26"/>
  <c r="D29" i="26" s="1"/>
  <c r="A30" i="26"/>
  <c r="B30" i="26" l="1"/>
  <c r="D30" i="26" s="1"/>
  <c r="A31" i="26"/>
  <c r="B34" i="21"/>
  <c r="D34" i="21" s="1"/>
  <c r="A31" i="25"/>
  <c r="B30" i="25"/>
  <c r="D30" i="25" s="1"/>
  <c r="D37" i="20"/>
  <c r="D4" i="20" s="1"/>
  <c r="D13" i="3" s="1"/>
  <c r="B4" i="20"/>
  <c r="B13" i="3" s="1"/>
  <c r="A34" i="24"/>
  <c r="B33" i="24"/>
  <c r="D33" i="24" s="1"/>
  <c r="B33" i="22"/>
  <c r="D33" i="22" s="1"/>
  <c r="A34" i="22"/>
  <c r="D33" i="23"/>
  <c r="A34" i="23"/>
  <c r="B34" i="23" s="1"/>
  <c r="D34" i="23" l="1"/>
  <c r="A35" i="23"/>
  <c r="B35" i="23" s="1"/>
  <c r="A32" i="26"/>
  <c r="B31" i="26"/>
  <c r="D31" i="26" s="1"/>
  <c r="B34" i="22"/>
  <c r="D34" i="22" s="1"/>
  <c r="A35" i="22"/>
  <c r="B34" i="24"/>
  <c r="D34" i="24" s="1"/>
  <c r="A35" i="24"/>
  <c r="B31" i="25"/>
  <c r="D31" i="25" s="1"/>
  <c r="A32" i="25"/>
  <c r="A36" i="24" l="1"/>
  <c r="B35" i="24"/>
  <c r="D35" i="24" s="1"/>
  <c r="A33" i="26"/>
  <c r="B32" i="26"/>
  <c r="D32" i="26" s="1"/>
  <c r="A33" i="25"/>
  <c r="B32" i="25"/>
  <c r="D32" i="25" s="1"/>
  <c r="A36" i="22"/>
  <c r="B35" i="22"/>
  <c r="D35" i="22" s="1"/>
  <c r="A36" i="23"/>
  <c r="B36" i="23" s="1"/>
  <c r="D35" i="23"/>
  <c r="A37" i="22" l="1"/>
  <c r="B37" i="22" s="1"/>
  <c r="D37" i="22" s="1"/>
  <c r="D4" i="22" s="1"/>
  <c r="D15" i="3" s="1"/>
  <c r="B36" i="22"/>
  <c r="D36" i="22" s="1"/>
  <c r="D36" i="23"/>
  <c r="B33" i="25"/>
  <c r="D33" i="25" s="1"/>
  <c r="A34" i="25"/>
  <c r="D4" i="21"/>
  <c r="D14" i="3" s="1"/>
  <c r="B4" i="21"/>
  <c r="B14" i="3" s="1"/>
  <c r="A34" i="26"/>
  <c r="B33" i="26"/>
  <c r="D33" i="26" s="1"/>
  <c r="B36" i="24"/>
  <c r="A37" i="24"/>
  <c r="B4" i="22" l="1"/>
  <c r="B15" i="3" s="1"/>
  <c r="B34" i="26"/>
  <c r="D34" i="26" s="1"/>
  <c r="A35" i="26"/>
  <c r="A35" i="25"/>
  <c r="B34" i="25"/>
  <c r="D34" i="25" s="1"/>
  <c r="D36" i="24"/>
  <c r="D4" i="24" s="1"/>
  <c r="D17" i="3" s="1"/>
  <c r="B4" i="24"/>
  <c r="B17" i="3" s="1"/>
  <c r="D4" i="23"/>
  <c r="D16" i="3" s="1"/>
  <c r="B4" i="23"/>
  <c r="B16" i="3" s="1"/>
  <c r="B35" i="25" l="1"/>
  <c r="D35" i="25" s="1"/>
  <c r="A36" i="25"/>
  <c r="A36" i="26"/>
  <c r="B35" i="26"/>
  <c r="D35" i="26" s="1"/>
  <c r="A37" i="26" l="1"/>
  <c r="B37" i="26" s="1"/>
  <c r="B36" i="26"/>
  <c r="D36" i="26" s="1"/>
  <c r="B36" i="25"/>
  <c r="D36" i="25" s="1"/>
  <c r="D4" i="25" l="1"/>
  <c r="D18" i="3" s="1"/>
  <c r="B4" i="25"/>
  <c r="B18" i="3" s="1"/>
  <c r="D37" i="26"/>
  <c r="D4" i="26" s="1"/>
  <c r="D19" i="3" s="1"/>
  <c r="B4" i="26"/>
  <c r="B19" i="3" s="1"/>
  <c r="B5" i="3" l="1"/>
  <c r="D5" i="3"/>
</calcChain>
</file>

<file path=xl/sharedStrings.xml><?xml version="1.0" encoding="utf-8"?>
<sst xmlns="http://schemas.openxmlformats.org/spreadsheetml/2006/main" count="201" uniqueCount="87">
  <si>
    <t>Total</t>
  </si>
  <si>
    <t>1932 h</t>
  </si>
  <si>
    <r>
      <t xml:space="preserve">C (150 h*) 
</t>
    </r>
    <r>
      <rPr>
        <sz val="11"/>
        <rFont val="Arial"/>
        <family val="2"/>
      </rPr>
      <t xml:space="preserve">vom Arbeitgeber festgelegte Arbeits-
zeit ausserhalb 
des Unterrichts </t>
    </r>
  </si>
  <si>
    <t>*) gemäß Lehrpersonalgesetz §4, Abs.2 vom Arbeitgeber festgelegte Arbeitszeit</t>
  </si>
  <si>
    <t>Arbeitspensum im SJ in %</t>
  </si>
  <si>
    <t>Arbeitspensum in Prozent in Zelle "B22" auf Blatt "Zusammenfas-sung" eintragen.</t>
  </si>
  <si>
    <t>Aufgabenbereiche</t>
  </si>
  <si>
    <r>
      <t xml:space="preserve">A
</t>
    </r>
    <r>
      <rPr>
        <sz val="11"/>
        <color indexed="8"/>
        <rFont val="Arial"/>
        <family val="2"/>
      </rPr>
      <t xml:space="preserve">Über Lektionenzahl definierte Unterrichtszeit </t>
    </r>
  </si>
  <si>
    <t xml:space="preserve"> </t>
  </si>
  <si>
    <r>
      <t xml:space="preserve">B 1
</t>
    </r>
    <r>
      <rPr>
        <sz val="11"/>
        <color indexed="8"/>
        <rFont val="Arial"/>
        <family val="2"/>
      </rPr>
      <t xml:space="preserve">von der LP </t>
    </r>
    <r>
      <rPr>
        <sz val="11"/>
        <color indexed="12"/>
        <rFont val="Arial"/>
        <family val="2"/>
      </rPr>
      <t>frei</t>
    </r>
    <r>
      <rPr>
        <sz val="11"/>
        <color indexed="39"/>
        <rFont val="Arial"/>
        <family val="2"/>
      </rPr>
      <t xml:space="preserve"> gestaltbare </t>
    </r>
    <r>
      <rPr>
        <sz val="11"/>
        <color indexed="8"/>
        <rFont val="Arial"/>
        <family val="2"/>
      </rPr>
      <t xml:space="preserve">Arbeitszeit ausserhalb des Unterrichts </t>
    </r>
  </si>
  <si>
    <r>
      <t xml:space="preserve">B2
</t>
    </r>
    <r>
      <rPr>
        <sz val="11"/>
        <rFont val="Arial"/>
        <family val="2"/>
      </rPr>
      <t xml:space="preserve">vom Unterrichtsteam bzw. dem Kollegium festgelegte Präsenzzeit </t>
    </r>
    <r>
      <rPr>
        <b/>
        <sz val="11"/>
        <color indexed="12"/>
        <rFont val="Arial"/>
        <family val="2"/>
      </rPr>
      <t xml:space="preserve">
</t>
    </r>
  </si>
  <si>
    <t>Sollzeit</t>
  </si>
  <si>
    <t>Istzeit</t>
  </si>
  <si>
    <t>Überzeit</t>
  </si>
  <si>
    <t>Ferienzeit</t>
  </si>
  <si>
    <t>in Prozenten</t>
  </si>
  <si>
    <t>Karfreitag</t>
  </si>
  <si>
    <t>Ostermontag</t>
  </si>
  <si>
    <t>Fronleichnam</t>
  </si>
  <si>
    <t>Nationalfeiertag</t>
  </si>
  <si>
    <t>Auffahrt</t>
  </si>
  <si>
    <t xml:space="preserve">Jahres-arbeits-zeit*
</t>
  </si>
  <si>
    <t>*) Mittelwert über mehrere Jahre; Arbeitszeit netto - ohne Ferien</t>
  </si>
  <si>
    <t>Maria Himmelfahrt</t>
  </si>
  <si>
    <t>Maria Empfängnis</t>
  </si>
  <si>
    <t>Allerheiligen</t>
  </si>
  <si>
    <t>Alle Blätter schützen</t>
  </si>
  <si>
    <t>- Therapieplanung, -verlauf</t>
  </si>
  <si>
    <t>- Abklärungen, Beratungen (mit Kind), Kontrollen, Screening, Reihenerfassung (inkl. Protokollierung und Rückmeldung)</t>
  </si>
  <si>
    <t>- Administration (Koordination, Terminfindung, Budget)</t>
  </si>
  <si>
    <t>- Material warten, anschaffen, herstellen</t>
  </si>
  <si>
    <t>- Therapie inkl. Vor- und Nachbearbeitung</t>
  </si>
  <si>
    <t>- Berichte / Anträge verfassen (z.B. Sonderschulung)</t>
  </si>
  <si>
    <t>- Stundenplanunge / Warteliste verfassen (inkl. Absprachen)</t>
  </si>
  <si>
    <t>- Statistik</t>
  </si>
  <si>
    <t>- Prävention</t>
  </si>
  <si>
    <t>- Öffentlichkeitsarbeit</t>
  </si>
  <si>
    <t>Kind</t>
  </si>
  <si>
    <t>Umfeld / Zusammenarbeit</t>
  </si>
  <si>
    <t>Institution / Schule</t>
  </si>
  <si>
    <t>- Gespräche/Beratung (ohne Kind) mit Eltern, Lehrpersonen, schulischen Heilpädagogen, DaZ-Lehrpersonen, Fachlehrpersonen, Sonderschulen</t>
  </si>
  <si>
    <t>- Schulische Standortgespräche SSG</t>
  </si>
  <si>
    <t xml:space="preserve">- Gespräche/Beratung mit anderen Fachstellen (PMT, SPD, Ärzte, HFE, SSA) und Schuldiensten </t>
  </si>
  <si>
    <t>- Gespräche/Beratung vorbereiten, führen und dokumentieren</t>
  </si>
  <si>
    <t>- Arbeit im U-Team (Sitzungen)</t>
  </si>
  <si>
    <t>- Empfehlungen für Nachteilsausgleichmassnahmen/ Lernzielanpassungen/ weitere Massnahmen</t>
  </si>
  <si>
    <t>- Hospitation</t>
  </si>
  <si>
    <t>- Individualfeedback (Eltern und Kinder)</t>
  </si>
  <si>
    <t>- Mitarbeitergespräch (MAG)</t>
  </si>
  <si>
    <t>- Weiterbildung</t>
  </si>
  <si>
    <t>- Fachliteratur</t>
  </si>
  <si>
    <t>- Intervision (Fallbesprechung)</t>
  </si>
  <si>
    <t>- Praktikumsbegleitung</t>
  </si>
  <si>
    <t>- Mentorat (Einführung neue Mitarbeitende)</t>
  </si>
  <si>
    <t>- Aktenführung</t>
  </si>
  <si>
    <t>Umfeld / Zusmmenarbeit</t>
  </si>
  <si>
    <t>Qualitätssicherung</t>
  </si>
  <si>
    <t>Pfingstmontag</t>
  </si>
  <si>
    <t>Arbeitspensum in % eintragen =&gt; Sämtliche zu leistende Lektionen (ohne Altersentlastung) dividiert durch Anzahl Pflichtlektionen mal 100</t>
  </si>
  <si>
    <t>Die Ferienzeit beträgt in der Regel 4 Wochen (à 5 Arbeitstage), dies entspricht 168 h.
20 Tage à 8,4 Stunden = 168 Stunden.
Bei "Ferien" wird beim entsprechenden Tag unter der Spalte "Ferienzeit" 8.4 h eingetragen (bei einem 100%-Pensum; ansonsten anteilsmässig zum Anstellungsverhältnis zB 48% &gt;&gt; 4.03h). --&gt; 6.43 für 77%</t>
  </si>
  <si>
    <t>- Schulhaussitzungen</t>
  </si>
  <si>
    <t>- Ämtli</t>
  </si>
  <si>
    <t>- Schulanlässe (z.B. Infoabende, Lesenacht, Schulreisen)</t>
  </si>
  <si>
    <t>- Mitarbeit in Arbeitsgruppen</t>
  </si>
  <si>
    <t>0.1 h entsprechen 6 Minuten; also 0.25 h entsprechen 15 Minuten; die Anzeige erfolgt auf Zehntel gerechnet wird mit jenem Wert, der eingegeben wurde.</t>
  </si>
  <si>
    <t>ARBEITSZEITERFASSUNG IM SCHULJAHR 2018/2019</t>
  </si>
  <si>
    <t>Stichwort</t>
  </si>
  <si>
    <t>Erklärung</t>
  </si>
  <si>
    <t>Pausen</t>
  </si>
  <si>
    <r>
      <t xml:space="preserve">Gemäss Arbeitsgesetz gibt es Mindestdauern von Pausen:
- 1/4 Stunde bei einer täglichen Arbeitszei von mehr als 5 1/2 Stunden
- 1/2 Stunde bei einer täglichen Arbeitszeit von mehr als 7 Stunden
- 1 Stunde bei einer täglichen Arbeitszeit von mehr als 9 Stunden
--&gt; Pausen zählen jedoch </t>
    </r>
    <r>
      <rPr>
        <u/>
        <sz val="10"/>
        <color theme="1"/>
        <rFont val="Arial"/>
        <family val="2"/>
      </rPr>
      <t>nicht</t>
    </r>
    <r>
      <rPr>
        <sz val="10"/>
        <color theme="1"/>
        <rFont val="Arial"/>
        <family val="2"/>
      </rPr>
      <t xml:space="preserve"> zur Arbeitszeit und müssen daher nicht aufgeschrieben werden.</t>
    </r>
  </si>
  <si>
    <t>Weg</t>
  </si>
  <si>
    <t>Krankheit</t>
  </si>
  <si>
    <t>FAQ, STAND 31.07.18</t>
  </si>
  <si>
    <t>Ein Krankheitstag ist ein "entschuldigtes Fernbleiben", in dem Sinne ein "geleisteter" Arbeitstag und besoldet. Es werden die Anzahl Stunden entsprechend dem Pensum eingesetzt.</t>
  </si>
  <si>
    <t>Fällt Arbeitsweg während des Tages zwischen zwei Orten an (z.B Weg zwischen zwei Schulhäusern), zählt dieser als Arbeitszeit und muss entsprechend aufgeschrieben werden.</t>
  </si>
  <si>
    <t>- Schulinterne Weiterbildung, SCHILW</t>
  </si>
  <si>
    <t>- Sportwoche, Sporttag, Wahlangebote, Projektwoche</t>
  </si>
  <si>
    <t>- Infoabende, Öffentlichkeitsarbeit</t>
  </si>
  <si>
    <t>- Gespräche mit Schulleitung</t>
  </si>
  <si>
    <t>Silvester</t>
  </si>
  <si>
    <t>Neujahr</t>
  </si>
  <si>
    <t>Berchtoldstag</t>
  </si>
  <si>
    <t>ARBEITSZEITERFASSUNG IM SCHULJAHR 2020/2021</t>
  </si>
  <si>
    <t>Schuljahr 2020/2021</t>
  </si>
  <si>
    <t>Heiligabend</t>
  </si>
  <si>
    <t>Weihnachten</t>
  </si>
  <si>
    <t>Stephanstag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</si>
</sst>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ddd\ dd/mmm/yyyy"/>
    <numFmt numFmtId="167" formatCode="mmmm\ yy"/>
    <numFmt numFmtId="168" formatCode="mmmm\ yyyy"/>
  </numFmts>
  <fonts count="39" x14ac:knownFonts="1">
    <font>
      <sz val="10"/>
      <name val="Arial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4"/>
      <color indexed="44"/>
      <name val="Arial"/>
      <family val="2"/>
    </font>
    <font>
      <b/>
      <sz val="14"/>
      <name val="Arial"/>
      <family val="2"/>
    </font>
    <font>
      <b/>
      <sz val="12"/>
      <color indexed="4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sz val="11"/>
      <color indexed="39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39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39"/>
      <name val="Calibri"/>
      <family val="2"/>
    </font>
    <font>
      <b/>
      <sz val="12"/>
      <color indexed="9"/>
      <name val="Arial"/>
      <family val="2"/>
    </font>
    <font>
      <b/>
      <sz val="12"/>
      <color indexed="3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BF9CC"/>
        <bgColor indexed="64"/>
      </patternFill>
    </fill>
    <fill>
      <patternFill patternType="solid">
        <fgColor rgb="FFF096CC"/>
        <bgColor indexed="64"/>
      </patternFill>
    </fill>
    <fill>
      <patternFill patternType="solid">
        <fgColor rgb="FFF9CC99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 applyFill="1"/>
    <xf numFmtId="164" fontId="0" fillId="0" borderId="0" xfId="0" applyNumberFormat="1" applyFill="1" applyBorder="1"/>
    <xf numFmtId="0" fontId="0" fillId="0" borderId="0" xfId="0" applyFill="1"/>
    <xf numFmtId="164" fontId="0" fillId="0" borderId="0" xfId="0" applyNumberFormat="1" applyFill="1"/>
    <xf numFmtId="164" fontId="5" fillId="0" borderId="0" xfId="0" applyNumberFormat="1" applyFont="1" applyFill="1"/>
    <xf numFmtId="0" fontId="5" fillId="0" borderId="0" xfId="0" applyFont="1" applyFill="1"/>
    <xf numFmtId="164" fontId="7" fillId="0" borderId="0" xfId="0" applyNumberFormat="1" applyFont="1" applyFill="1" applyAlignment="1"/>
    <xf numFmtId="0" fontId="7" fillId="0" borderId="0" xfId="0" applyFont="1" applyFill="1" applyAlignment="1"/>
    <xf numFmtId="0" fontId="0" fillId="0" borderId="0" xfId="0" applyFill="1" applyAlignment="1">
      <alignment horizontal="center" textRotation="90"/>
    </xf>
    <xf numFmtId="164" fontId="0" fillId="0" borderId="1" xfId="0" applyNumberFormat="1" applyFill="1" applyBorder="1" applyAlignment="1">
      <alignment horizontal="center" textRotation="90"/>
    </xf>
    <xf numFmtId="164" fontId="0" fillId="0" borderId="0" xfId="0" applyNumberFormat="1" applyFill="1" applyAlignment="1">
      <alignment horizontal="center" textRotation="90"/>
    </xf>
    <xf numFmtId="0" fontId="8" fillId="0" borderId="0" xfId="0" applyFont="1" applyFill="1" applyAlignment="1">
      <alignment horizontal="left"/>
    </xf>
    <xf numFmtId="164" fontId="8" fillId="0" borderId="1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0" fillId="0" borderId="1" xfId="0" applyNumberFormat="1" applyFill="1" applyBorder="1"/>
    <xf numFmtId="166" fontId="0" fillId="0" borderId="1" xfId="0" applyNumberFormat="1" applyFill="1" applyBorder="1"/>
    <xf numFmtId="0" fontId="6" fillId="2" borderId="0" xfId="0" applyFont="1" applyFill="1" applyAlignment="1"/>
    <xf numFmtId="0" fontId="7" fillId="0" borderId="0" xfId="0" applyFont="1" applyFill="1"/>
    <xf numFmtId="17" fontId="0" fillId="0" borderId="0" xfId="0" quotePrefix="1" applyNumberFormat="1" applyFill="1"/>
    <xf numFmtId="167" fontId="0" fillId="0" borderId="0" xfId="0" applyNumberFormat="1" applyFill="1"/>
    <xf numFmtId="0" fontId="9" fillId="0" borderId="0" xfId="0" applyFont="1" applyFill="1" applyBorder="1"/>
    <xf numFmtId="168" fontId="4" fillId="2" borderId="0" xfId="0" quotePrefix="1" applyNumberFormat="1" applyFont="1" applyFill="1"/>
    <xf numFmtId="0" fontId="0" fillId="3" borderId="0" xfId="0" applyFill="1"/>
    <xf numFmtId="164" fontId="0" fillId="4" borderId="1" xfId="0" applyNumberFormat="1" applyFill="1" applyBorder="1"/>
    <xf numFmtId="165" fontId="0" fillId="4" borderId="1" xfId="0" applyNumberFormat="1" applyFill="1" applyBorder="1"/>
    <xf numFmtId="164" fontId="0" fillId="5" borderId="1" xfId="0" applyNumberFormat="1" applyFill="1" applyBorder="1"/>
    <xf numFmtId="165" fontId="0" fillId="5" borderId="1" xfId="0" applyNumberFormat="1" applyFill="1" applyBorder="1"/>
    <xf numFmtId="164" fontId="0" fillId="6" borderId="1" xfId="0" applyNumberFormat="1" applyFill="1" applyBorder="1"/>
    <xf numFmtId="165" fontId="0" fillId="6" borderId="1" xfId="0" applyNumberFormat="1" applyFill="1" applyBorder="1"/>
    <xf numFmtId="164" fontId="0" fillId="7" borderId="1" xfId="0" applyNumberFormat="1" applyFill="1" applyBorder="1"/>
    <xf numFmtId="165" fontId="0" fillId="7" borderId="1" xfId="0" applyNumberFormat="1" applyFill="1" applyBorder="1"/>
    <xf numFmtId="164" fontId="8" fillId="4" borderId="1" xfId="0" applyNumberFormat="1" applyFont="1" applyFill="1" applyBorder="1" applyAlignment="1">
      <alignment horizontal="right"/>
    </xf>
    <xf numFmtId="165" fontId="8" fillId="4" borderId="1" xfId="0" applyNumberFormat="1" applyFont="1" applyFill="1" applyBorder="1" applyAlignment="1">
      <alignment horizontal="right"/>
    </xf>
    <xf numFmtId="164" fontId="8" fillId="5" borderId="1" xfId="0" applyNumberFormat="1" applyFont="1" applyFill="1" applyBorder="1" applyAlignment="1">
      <alignment horizontal="right"/>
    </xf>
    <xf numFmtId="165" fontId="8" fillId="5" borderId="1" xfId="0" applyNumberFormat="1" applyFont="1" applyFill="1" applyBorder="1" applyAlignment="1">
      <alignment horizontal="right"/>
    </xf>
    <xf numFmtId="164" fontId="8" fillId="6" borderId="1" xfId="0" applyNumberFormat="1" applyFont="1" applyFill="1" applyBorder="1" applyAlignment="1">
      <alignment horizontal="right"/>
    </xf>
    <xf numFmtId="165" fontId="8" fillId="6" borderId="1" xfId="0" applyNumberFormat="1" applyFont="1" applyFill="1" applyBorder="1" applyAlignment="1">
      <alignment horizontal="right"/>
    </xf>
    <xf numFmtId="164" fontId="8" fillId="7" borderId="1" xfId="0" applyNumberFormat="1" applyFont="1" applyFill="1" applyBorder="1" applyAlignment="1">
      <alignment horizontal="right"/>
    </xf>
    <xf numFmtId="165" fontId="8" fillId="7" borderId="1" xfId="0" applyNumberFormat="1" applyFont="1" applyFill="1" applyBorder="1" applyAlignment="1">
      <alignment horizontal="right"/>
    </xf>
    <xf numFmtId="49" fontId="12" fillId="6" borderId="1" xfId="1" applyNumberFormat="1" applyFill="1" applyBorder="1" applyAlignment="1" applyProtection="1">
      <alignment horizontal="center" textRotation="90" wrapText="1"/>
    </xf>
    <xf numFmtId="49" fontId="12" fillId="5" borderId="1" xfId="1" applyNumberFormat="1" applyFill="1" applyBorder="1" applyAlignment="1" applyProtection="1">
      <alignment horizontal="center" textRotation="90" wrapText="1"/>
    </xf>
    <xf numFmtId="49" fontId="12" fillId="4" borderId="1" xfId="1" applyNumberFormat="1" applyFill="1" applyBorder="1" applyAlignment="1" applyProtection="1">
      <alignment horizontal="center" textRotation="90" wrapText="1"/>
    </xf>
    <xf numFmtId="49" fontId="12" fillId="7" borderId="1" xfId="1" applyNumberFormat="1" applyFill="1" applyBorder="1" applyAlignment="1" applyProtection="1">
      <alignment horizontal="center" textRotation="90" wrapText="1"/>
    </xf>
    <xf numFmtId="0" fontId="7" fillId="8" borderId="0" xfId="0" applyFont="1" applyFill="1"/>
    <xf numFmtId="0" fontId="7" fillId="0" borderId="0" xfId="0" applyFont="1"/>
    <xf numFmtId="0" fontId="0" fillId="0" borderId="0" xfId="0" applyFill="1" applyAlignment="1">
      <alignment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3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left" vertical="center" wrapText="1"/>
    </xf>
    <xf numFmtId="9" fontId="22" fillId="4" borderId="0" xfId="0" applyNumberFormat="1" applyFont="1" applyFill="1" applyAlignment="1">
      <alignment horizontal="center" vertical="center" wrapText="1"/>
    </xf>
    <xf numFmtId="0" fontId="23" fillId="4" borderId="0" xfId="0" applyFont="1" applyFill="1" applyAlignment="1">
      <alignment horizontal="left" vertical="center" wrapText="1"/>
    </xf>
    <xf numFmtId="9" fontId="22" fillId="7" borderId="0" xfId="0" applyNumberFormat="1" applyFont="1" applyFill="1" applyAlignment="1">
      <alignment horizontal="center" vertical="center" wrapText="1"/>
    </xf>
    <xf numFmtId="0" fontId="0" fillId="7" borderId="0" xfId="0" applyFill="1" applyAlignment="1">
      <alignment horizontal="left" vertical="center" wrapText="1"/>
    </xf>
    <xf numFmtId="0" fontId="23" fillId="7" borderId="0" xfId="0" applyFont="1" applyFill="1" applyAlignment="1">
      <alignment horizontal="left" vertical="center" wrapText="1"/>
    </xf>
    <xf numFmtId="0" fontId="21" fillId="8" borderId="0" xfId="0" applyFont="1" applyFill="1" applyAlignment="1">
      <alignment horizontal="left" vertical="top" wrapText="1"/>
    </xf>
    <xf numFmtId="0" fontId="7" fillId="8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3" fillId="6" borderId="2" xfId="0" applyFont="1" applyFill="1" applyBorder="1" applyAlignment="1">
      <alignment horizontal="left" vertical="center" wrapText="1"/>
    </xf>
    <xf numFmtId="0" fontId="0" fillId="6" borderId="3" xfId="0" applyFill="1" applyBorder="1"/>
    <xf numFmtId="0" fontId="21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6" fontId="27" fillId="0" borderId="1" xfId="0" applyNumberFormat="1" applyFont="1" applyFill="1" applyBorder="1"/>
    <xf numFmtId="164" fontId="27" fillId="0" borderId="1" xfId="0" applyNumberFormat="1" applyFont="1" applyFill="1" applyBorder="1"/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/>
    <xf numFmtId="9" fontId="28" fillId="13" borderId="4" xfId="2" applyFont="1" applyFill="1" applyBorder="1"/>
    <xf numFmtId="0" fontId="10" fillId="0" borderId="0" xfId="0" applyFont="1" applyFill="1" applyAlignment="1">
      <alignment wrapText="1"/>
    </xf>
    <xf numFmtId="166" fontId="30" fillId="0" borderId="1" xfId="0" applyNumberFormat="1" applyFont="1" applyFill="1" applyBorder="1"/>
    <xf numFmtId="164" fontId="30" fillId="0" borderId="1" xfId="0" applyNumberFormat="1" applyFont="1" applyFill="1" applyBorder="1"/>
    <xf numFmtId="0" fontId="29" fillId="0" borderId="0" xfId="0" applyFont="1" applyFill="1"/>
    <xf numFmtId="0" fontId="1" fillId="0" borderId="0" xfId="0" applyFont="1" applyFill="1"/>
    <xf numFmtId="164" fontId="30" fillId="0" borderId="0" xfId="0" applyNumberFormat="1" applyFont="1" applyFill="1"/>
    <xf numFmtId="0" fontId="30" fillId="0" borderId="0" xfId="0" applyFont="1" applyFill="1"/>
    <xf numFmtId="0" fontId="30" fillId="3" borderId="0" xfId="0" applyFont="1" applyFill="1"/>
    <xf numFmtId="0" fontId="14" fillId="8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5" fillId="15" borderId="0" xfId="0" applyFont="1" applyFill="1" applyAlignment="1">
      <alignment horizontal="center" vertical="center" wrapText="1"/>
    </xf>
    <xf numFmtId="0" fontId="25" fillId="16" borderId="0" xfId="0" applyFont="1" applyFill="1" applyAlignment="1">
      <alignment horizontal="center" vertical="center" wrapText="1"/>
    </xf>
    <xf numFmtId="0" fontId="25" fillId="17" borderId="0" xfId="0" applyFont="1" applyFill="1" applyAlignment="1">
      <alignment horizontal="center" vertical="center" wrapText="1"/>
    </xf>
    <xf numFmtId="164" fontId="0" fillId="6" borderId="1" xfId="0" applyNumberFormat="1" applyFill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7" borderId="1" xfId="0" applyNumberFormat="1" applyFill="1" applyBorder="1" applyProtection="1">
      <protection locked="0"/>
    </xf>
    <xf numFmtId="164" fontId="30" fillId="6" borderId="1" xfId="0" applyNumberFormat="1" applyFont="1" applyFill="1" applyBorder="1" applyProtection="1">
      <protection locked="0"/>
    </xf>
    <xf numFmtId="164" fontId="30" fillId="5" borderId="1" xfId="0" applyNumberFormat="1" applyFont="1" applyFill="1" applyBorder="1" applyProtection="1">
      <protection locked="0"/>
    </xf>
    <xf numFmtId="164" fontId="30" fillId="4" borderId="1" xfId="0" applyNumberFormat="1" applyFont="1" applyFill="1" applyBorder="1" applyProtection="1">
      <protection locked="0"/>
    </xf>
    <xf numFmtId="164" fontId="30" fillId="7" borderId="1" xfId="0" applyNumberFormat="1" applyFont="1" applyFill="1" applyBorder="1" applyProtection="1">
      <protection locked="0"/>
    </xf>
    <xf numFmtId="0" fontId="31" fillId="0" borderId="0" xfId="0" applyFont="1" applyFill="1" applyAlignment="1">
      <alignment horizontal="center"/>
    </xf>
    <xf numFmtId="0" fontId="25" fillId="14" borderId="0" xfId="0" applyFont="1" applyFill="1" applyAlignment="1">
      <alignment horizontal="center" vertical="center" wrapText="1"/>
    </xf>
    <xf numFmtId="9" fontId="22" fillId="6" borderId="0" xfId="0" applyNumberFormat="1" applyFont="1" applyFill="1" applyAlignment="1">
      <alignment horizontal="center" vertical="center" wrapText="1"/>
    </xf>
    <xf numFmtId="49" fontId="7" fillId="8" borderId="0" xfId="0" applyNumberFormat="1" applyFont="1" applyFill="1" applyAlignment="1">
      <alignment wrapText="1"/>
    </xf>
    <xf numFmtId="49" fontId="0" fillId="0" borderId="0" xfId="0" applyNumberFormat="1" applyAlignment="1">
      <alignment wrapText="1"/>
    </xf>
    <xf numFmtId="0" fontId="32" fillId="0" borderId="0" xfId="0" applyFont="1"/>
    <xf numFmtId="0" fontId="19" fillId="0" borderId="3" xfId="0" applyFont="1" applyFill="1" applyBorder="1" applyAlignment="1">
      <alignment vertical="center"/>
    </xf>
    <xf numFmtId="166" fontId="34" fillId="0" borderId="1" xfId="0" applyNumberFormat="1" applyFont="1" applyFill="1" applyBorder="1"/>
    <xf numFmtId="164" fontId="34" fillId="0" borderId="1" xfId="0" applyNumberFormat="1" applyFont="1" applyFill="1" applyBorder="1"/>
    <xf numFmtId="164" fontId="34" fillId="0" borderId="0" xfId="0" applyNumberFormat="1" applyFont="1" applyFill="1"/>
    <xf numFmtId="164" fontId="34" fillId="6" borderId="1" xfId="0" applyNumberFormat="1" applyFont="1" applyFill="1" applyBorder="1" applyProtection="1">
      <protection locked="0"/>
    </xf>
    <xf numFmtId="164" fontId="34" fillId="5" borderId="1" xfId="0" applyNumberFormat="1" applyFont="1" applyFill="1" applyBorder="1" applyProtection="1">
      <protection locked="0"/>
    </xf>
    <xf numFmtId="164" fontId="34" fillId="4" borderId="1" xfId="0" applyNumberFormat="1" applyFont="1" applyFill="1" applyBorder="1" applyProtection="1">
      <protection locked="0"/>
    </xf>
    <xf numFmtId="164" fontId="34" fillId="7" borderId="1" xfId="0" applyNumberFormat="1" applyFont="1" applyFill="1" applyBorder="1" applyProtection="1">
      <protection locked="0"/>
    </xf>
    <xf numFmtId="0" fontId="34" fillId="0" borderId="0" xfId="0" applyFont="1" applyFill="1"/>
    <xf numFmtId="0" fontId="34" fillId="3" borderId="0" xfId="0" applyFont="1" applyFill="1"/>
    <xf numFmtId="164" fontId="0" fillId="18" borderId="1" xfId="0" applyNumberFormat="1" applyFill="1" applyBorder="1"/>
    <xf numFmtId="164" fontId="0" fillId="19" borderId="1" xfId="0" applyNumberFormat="1" applyFill="1" applyBorder="1"/>
    <xf numFmtId="164" fontId="0" fillId="20" borderId="1" xfId="0" applyNumberFormat="1" applyFill="1" applyBorder="1"/>
    <xf numFmtId="166" fontId="0" fillId="0" borderId="1" xfId="0" applyNumberFormat="1" applyFont="1" applyFill="1" applyBorder="1"/>
    <xf numFmtId="164" fontId="0" fillId="0" borderId="1" xfId="0" applyNumberFormat="1" applyFont="1" applyFill="1" applyBorder="1"/>
    <xf numFmtId="164" fontId="0" fillId="0" borderId="0" xfId="0" applyNumberFormat="1" applyFont="1" applyFill="1"/>
    <xf numFmtId="164" fontId="0" fillId="6" borderId="1" xfId="0" applyNumberFormat="1" applyFont="1" applyFill="1" applyBorder="1" applyProtection="1">
      <protection locked="0"/>
    </xf>
    <xf numFmtId="164" fontId="0" fillId="5" borderId="1" xfId="0" applyNumberFormat="1" applyFont="1" applyFill="1" applyBorder="1" applyProtection="1">
      <protection locked="0"/>
    </xf>
    <xf numFmtId="164" fontId="0" fillId="4" borderId="1" xfId="0" applyNumberFormat="1" applyFont="1" applyFill="1" applyBorder="1" applyProtection="1">
      <protection locked="0"/>
    </xf>
    <xf numFmtId="164" fontId="0" fillId="7" borderId="1" xfId="0" applyNumberFormat="1" applyFont="1" applyFill="1" applyBorder="1" applyProtection="1">
      <protection locked="0"/>
    </xf>
    <xf numFmtId="0" fontId="0" fillId="0" borderId="0" xfId="0" applyFont="1" applyFill="1"/>
    <xf numFmtId="0" fontId="0" fillId="3" borderId="0" xfId="0" applyFont="1" applyFill="1"/>
    <xf numFmtId="49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0" fontId="0" fillId="0" borderId="0" xfId="0" applyAlignment="1"/>
    <xf numFmtId="0" fontId="2" fillId="2" borderId="0" xfId="0" applyFont="1" applyFill="1" applyAlignment="1"/>
    <xf numFmtId="49" fontId="0" fillId="0" borderId="0" xfId="0" applyNumberFormat="1" applyFill="1" applyBorder="1" applyAlignment="1">
      <alignment wrapText="1"/>
    </xf>
    <xf numFmtId="0" fontId="2" fillId="0" borderId="0" xfId="0" applyFont="1" applyFill="1" applyAlignment="1"/>
    <xf numFmtId="49" fontId="34" fillId="0" borderId="0" xfId="0" applyNumberFormat="1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center" wrapText="1"/>
    </xf>
    <xf numFmtId="49" fontId="38" fillId="0" borderId="10" xfId="0" applyNumberFormat="1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horizontal="left" vertical="top" wrapText="1"/>
    </xf>
    <xf numFmtId="49" fontId="38" fillId="21" borderId="10" xfId="0" applyNumberFormat="1" applyFont="1" applyFill="1" applyBorder="1" applyAlignment="1">
      <alignment horizontal="left" vertical="top" wrapText="1"/>
    </xf>
    <xf numFmtId="49" fontId="34" fillId="21" borderId="10" xfId="0" applyNumberFormat="1" applyFont="1" applyFill="1" applyBorder="1" applyAlignment="1">
      <alignment horizontal="left" vertical="top" wrapText="1"/>
    </xf>
    <xf numFmtId="49" fontId="1" fillId="0" borderId="8" xfId="0" applyNumberFormat="1" applyFont="1" applyBorder="1" applyAlignment="1">
      <alignment wrapText="1"/>
    </xf>
    <xf numFmtId="164" fontId="2" fillId="12" borderId="0" xfId="0" applyNumberFormat="1" applyFont="1" applyFill="1" applyBorder="1" applyAlignment="1">
      <alignment horizontal="center" vertical="center" textRotation="90" wrapText="1"/>
    </xf>
    <xf numFmtId="166" fontId="1" fillId="0" borderId="1" xfId="0" applyNumberFormat="1" applyFont="1" applyFill="1" applyBorder="1"/>
    <xf numFmtId="0" fontId="33" fillId="11" borderId="9" xfId="0" applyFont="1" applyFill="1" applyBorder="1" applyAlignment="1">
      <alignment horizontal="center" vertical="center" textRotation="90" wrapText="1"/>
    </xf>
    <xf numFmtId="164" fontId="2" fillId="12" borderId="5" xfId="0" applyNumberFormat="1" applyFont="1" applyFill="1" applyBorder="1" applyAlignment="1">
      <alignment horizontal="center" vertical="center" textRotation="90" wrapText="1"/>
    </xf>
    <xf numFmtId="164" fontId="2" fillId="12" borderId="6" xfId="0" applyNumberFormat="1" applyFont="1" applyFill="1" applyBorder="1" applyAlignment="1">
      <alignment horizontal="center" vertical="center" textRotation="90" wrapText="1"/>
    </xf>
    <xf numFmtId="0" fontId="33" fillId="10" borderId="0" xfId="0" applyFont="1" applyFill="1" applyAlignment="1">
      <alignment horizontal="center" vertical="center" textRotation="90" wrapText="1"/>
    </xf>
    <xf numFmtId="0" fontId="33" fillId="9" borderId="9" xfId="0" applyFont="1" applyFill="1" applyBorder="1" applyAlignment="1">
      <alignment horizontal="center" vertical="center" textRotation="90" wrapText="1"/>
    </xf>
    <xf numFmtId="49" fontId="7" fillId="8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wrapText="1"/>
    </xf>
    <xf numFmtId="168" fontId="4" fillId="2" borderId="0" xfId="0" quotePrefix="1" applyNumberFormat="1" applyFont="1" applyFill="1" applyAlignment="1">
      <alignment horizontal="left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9ACCFD"/>
      <color rgb="FFF9CC99"/>
      <color rgb="FFF096CC"/>
      <color rgb="FFCBF9CC"/>
      <color rgb="FF0000FF"/>
      <color rgb="FFFFCC00"/>
      <color rgb="FF0080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0</xdr:col>
      <xdr:colOff>1133475</xdr:colOff>
      <xdr:row>1</xdr:row>
      <xdr:rowOff>1133475</xdr:rowOff>
    </xdr:to>
    <xdr:pic macro="[0]!Alle_Blaetter_Blattschutz_EIN_M_Pw">
      <xdr:nvPicPr>
        <xdr:cNvPr id="6" name="Grafik 5" descr="C:\Users\oafaro\AppData\Local\Microsoft\Windows\Temporary Internet Files\Content.IE5\JBT123ML\1306313012[1]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6"/>
          <a:ext cx="1133474" cy="1133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25"/>
  <sheetViews>
    <sheetView topLeftCell="A4" workbookViewId="0">
      <selection activeCell="E6" sqref="E6"/>
    </sheetView>
  </sheetViews>
  <sheetFormatPr baseColWidth="10" defaultColWidth="10.88671875" defaultRowHeight="13.2" x14ac:dyDescent="0.25"/>
  <cols>
    <col min="1" max="1" width="22.33203125" style="65" customWidth="1"/>
    <col min="2" max="2" width="0.88671875" style="3" customWidth="1"/>
    <col min="3" max="3" width="9.109375" style="52" customWidth="1"/>
    <col min="4" max="4" width="0.88671875" style="3" customWidth="1"/>
    <col min="5" max="5" width="24" style="3" customWidth="1"/>
    <col min="6" max="6" width="0.88671875" style="3" customWidth="1"/>
    <col min="7" max="7" width="24" style="3" customWidth="1"/>
    <col min="8" max="8" width="0.88671875" style="3" customWidth="1"/>
    <col min="9" max="9" width="24" style="3" customWidth="1"/>
    <col min="10" max="10" width="0.88671875" style="3" customWidth="1"/>
    <col min="11" max="11" width="20.88671875" style="3" customWidth="1"/>
    <col min="12" max="12" width="0.88671875" style="3" customWidth="1"/>
    <col min="13" max="13" width="55.33203125" style="3" customWidth="1"/>
    <col min="14" max="16384" width="10.88671875" style="3"/>
  </cols>
  <sheetData>
    <row r="1" spans="1:14" x14ac:dyDescent="0.25">
      <c r="A1" s="100" t="s">
        <v>26</v>
      </c>
    </row>
    <row r="2" spans="1:14" s="46" customFormat="1" ht="90" customHeight="1" x14ac:dyDescent="0.25">
      <c r="A2" s="68"/>
      <c r="B2" s="48"/>
      <c r="C2" s="87" t="s">
        <v>21</v>
      </c>
      <c r="D2" s="49"/>
      <c r="E2" s="63" t="s">
        <v>7</v>
      </c>
      <c r="F2" s="49"/>
      <c r="G2" s="63" t="s">
        <v>9</v>
      </c>
      <c r="H2" s="49"/>
      <c r="I2" s="63" t="s">
        <v>10</v>
      </c>
      <c r="J2" s="48"/>
      <c r="K2" s="63" t="s">
        <v>2</v>
      </c>
      <c r="L2" s="48"/>
      <c r="M2" s="48"/>
      <c r="N2" s="48"/>
    </row>
    <row r="3" spans="1:14" ht="6" customHeight="1" x14ac:dyDescent="0.25">
      <c r="E3" s="47"/>
      <c r="G3" s="47" t="s">
        <v>8</v>
      </c>
      <c r="I3" s="47"/>
    </row>
    <row r="4" spans="1:14" ht="50.1" customHeight="1" x14ac:dyDescent="0.25">
      <c r="A4" s="101" t="s">
        <v>37</v>
      </c>
      <c r="C4" s="102"/>
      <c r="E4" s="66"/>
      <c r="G4" s="66"/>
      <c r="I4" s="66"/>
      <c r="K4" s="67"/>
      <c r="M4" s="106"/>
    </row>
    <row r="5" spans="1:14" ht="6" customHeight="1" x14ac:dyDescent="0.25">
      <c r="A5" s="69"/>
      <c r="C5" s="50"/>
      <c r="E5" s="54"/>
      <c r="F5" s="54"/>
      <c r="G5" s="54"/>
      <c r="H5" s="54"/>
      <c r="I5" s="54"/>
      <c r="J5" s="54"/>
      <c r="K5" s="54"/>
    </row>
    <row r="6" spans="1:14" ht="69.75" customHeight="1" x14ac:dyDescent="0.25">
      <c r="A6" s="89" t="s">
        <v>38</v>
      </c>
      <c r="C6" s="56"/>
      <c r="E6" s="55"/>
      <c r="F6" s="54"/>
      <c r="G6" s="55"/>
      <c r="H6" s="54"/>
      <c r="I6" s="55"/>
      <c r="J6" s="54"/>
      <c r="K6" s="57"/>
    </row>
    <row r="7" spans="1:14" ht="6" customHeight="1" x14ac:dyDescent="0.25">
      <c r="A7" s="70"/>
      <c r="C7" s="51"/>
      <c r="E7" s="54"/>
      <c r="F7" s="54"/>
      <c r="G7" s="54"/>
      <c r="H7" s="54"/>
      <c r="I7" s="54"/>
      <c r="J7" s="54"/>
      <c r="K7" s="54"/>
    </row>
    <row r="8" spans="1:14" ht="69.75" customHeight="1" x14ac:dyDescent="0.25">
      <c r="A8" s="90" t="s">
        <v>39</v>
      </c>
      <c r="C8" s="58"/>
      <c r="E8" s="59"/>
      <c r="F8" s="54"/>
      <c r="G8" s="59"/>
      <c r="H8" s="54"/>
      <c r="I8" s="59"/>
      <c r="J8" s="54"/>
      <c r="K8" s="59"/>
    </row>
    <row r="9" spans="1:14" ht="6" customHeight="1" x14ac:dyDescent="0.25">
      <c r="A9" s="71"/>
      <c r="C9" s="50"/>
      <c r="E9" s="54"/>
      <c r="F9" s="54"/>
      <c r="G9" s="54"/>
      <c r="H9" s="54"/>
      <c r="I9" s="54"/>
      <c r="J9" s="54"/>
      <c r="K9" s="54"/>
    </row>
    <row r="10" spans="1:14" ht="69.75" customHeight="1" x14ac:dyDescent="0.25">
      <c r="A10" s="91" t="s">
        <v>56</v>
      </c>
      <c r="C10" s="60"/>
      <c r="E10" s="62"/>
      <c r="F10" s="54"/>
      <c r="G10" s="62"/>
      <c r="H10" s="54"/>
      <c r="I10" s="62"/>
      <c r="J10" s="54"/>
      <c r="K10" s="61"/>
    </row>
    <row r="11" spans="1:14" ht="6" customHeight="1" x14ac:dyDescent="0.25">
      <c r="C11" s="53" t="s">
        <v>8</v>
      </c>
    </row>
    <row r="12" spans="1:14" s="18" customFormat="1" ht="15.6" x14ac:dyDescent="0.3">
      <c r="A12" s="72" t="s">
        <v>0</v>
      </c>
      <c r="C12" s="64" t="s">
        <v>1</v>
      </c>
      <c r="E12" s="44"/>
      <c r="G12" s="44"/>
      <c r="I12" s="44"/>
      <c r="K12" s="44"/>
    </row>
    <row r="14" spans="1:14" x14ac:dyDescent="0.25">
      <c r="A14" s="73" t="s">
        <v>3</v>
      </c>
    </row>
    <row r="15" spans="1:14" x14ac:dyDescent="0.25">
      <c r="A15" s="88" t="s">
        <v>22</v>
      </c>
    </row>
    <row r="17" ht="12.75" customHeight="1" x14ac:dyDescent="0.25"/>
    <row r="21" ht="12.75" customHeight="1" x14ac:dyDescent="0.25"/>
    <row r="25" ht="12.75" customHeight="1" x14ac:dyDescent="0.25"/>
  </sheetData>
  <customSheetViews>
    <customSheetView guid="{FF247EFE-293F-DF44-BD53-6B3221CFB148}" fitToPage="1" topLeftCell="A4">
      <selection activeCell="M4" sqref="M4"/>
      <pageMargins left="0.78740157480314965" right="0.78740157480314965" top="1.1023622047244095" bottom="0.98425196850393704" header="0.39370078740157483" footer="0.51181102362204722"/>
      <pageSetup paperSize="9" scale="74" orientation="landscape" r:id="rId1"/>
      <headerFooter alignWithMargins="0">
        <oddHeader>&amp;R&amp;G</oddHeader>
        <oddFooter>&amp;L&amp;F/ &amp;A&amp;R&amp;D</oddFooter>
      </headerFooter>
    </customSheetView>
  </customSheetViews>
  <phoneticPr fontId="11" type="noConversion"/>
  <pageMargins left="0.78740157480314965" right="0.78740157480314965" top="1.1023622047244095" bottom="0.98425196850393704" header="0.39370078740157483" footer="0.51181102362204722"/>
  <pageSetup paperSize="9" scale="71" orientation="landscape" r:id="rId2"/>
  <headerFooter alignWithMargins="0">
    <oddHeader>&amp;R&amp;K000000&amp;G</oddHeader>
    <oddFooter>&amp;L&amp;K000000&amp;F&amp;C&amp;K000000&amp;A&amp;R&amp;K000000&amp;D</oddFooter>
  </headerFooter>
  <drawing r:id="rId3"/>
  <legacyDrawingHF r:id="rId4"/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0"/>
  <dimension ref="A1:BY37"/>
  <sheetViews>
    <sheetView topLeftCell="A10" zoomScaleNormal="100" workbookViewId="0">
      <selection activeCell="B31" sqref="B31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5">
        <f>Zusammenfassung!A13</f>
        <v>44197</v>
      </c>
      <c r="B1" s="155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SUM(B7:B37)</f>
        <v>168.00000000000006</v>
      </c>
      <c r="C4" s="13">
        <f>SUM(C7:C37)</f>
        <v>0</v>
      </c>
      <c r="D4" s="13">
        <f>SUM(D7:D37)</f>
        <v>-168.00000000000006</v>
      </c>
      <c r="E4" s="13">
        <f>SUM(E7:E37)</f>
        <v>0</v>
      </c>
      <c r="F4" s="14"/>
      <c r="G4" s="36">
        <f>SUM(G7:G37)</f>
        <v>0</v>
      </c>
      <c r="H4" s="34">
        <f t="shared" ref="H4:J4" si="0">SUM(H7:H37)</f>
        <v>0</v>
      </c>
      <c r="I4" s="32">
        <f t="shared" si="0"/>
        <v>0</v>
      </c>
      <c r="J4" s="38">
        <f t="shared" si="0"/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1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80">
        <f>A1</f>
        <v>44197</v>
      </c>
      <c r="B7" s="81">
        <v>0</v>
      </c>
      <c r="C7" s="81">
        <f t="shared" ref="C7:C37" si="2">SUM(G7:J7)</f>
        <v>0</v>
      </c>
      <c r="D7" s="81">
        <f t="shared" ref="D7:D37" si="3">C7+E7-B7</f>
        <v>0</v>
      </c>
      <c r="E7" s="81"/>
      <c r="F7" s="109"/>
      <c r="G7" s="110"/>
      <c r="H7" s="111"/>
      <c r="I7" s="112"/>
      <c r="J7" s="113"/>
      <c r="K7" s="85" t="s">
        <v>80</v>
      </c>
    </row>
    <row r="8" spans="1:77" x14ac:dyDescent="0.25">
      <c r="A8" s="80">
        <f>A7+1</f>
        <v>44198</v>
      </c>
      <c r="B8" s="81">
        <v>0</v>
      </c>
      <c r="C8" s="81">
        <f t="shared" si="2"/>
        <v>0</v>
      </c>
      <c r="D8" s="81">
        <f t="shared" si="3"/>
        <v>0</v>
      </c>
      <c r="E8" s="81"/>
      <c r="G8" s="92"/>
      <c r="H8" s="93"/>
      <c r="I8" s="94"/>
      <c r="J8" s="95"/>
      <c r="K8" s="85" t="s">
        <v>81</v>
      </c>
    </row>
    <row r="9" spans="1:77" x14ac:dyDescent="0.25">
      <c r="A9" s="16">
        <f t="shared" ref="A9:A37" si="4">A8+1</f>
        <v>44199</v>
      </c>
      <c r="B9" s="15">
        <f>IF(WEEKDAY(A9)=1,0,IF(WEEKDAY(A9)=7,0,8.4*Zusammenfassung!$B$21))</f>
        <v>0</v>
      </c>
      <c r="C9" s="15">
        <f t="shared" si="2"/>
        <v>0</v>
      </c>
      <c r="D9" s="15">
        <f t="shared" si="3"/>
        <v>0</v>
      </c>
      <c r="E9" s="15"/>
      <c r="G9" s="92"/>
      <c r="H9" s="93"/>
      <c r="I9" s="94"/>
      <c r="J9" s="95"/>
    </row>
    <row r="10" spans="1:77" x14ac:dyDescent="0.25">
      <c r="A10" s="16">
        <f t="shared" si="4"/>
        <v>44200</v>
      </c>
      <c r="B10" s="15">
        <f>IF(WEEKDAY(A10)=1,0,IF(WEEKDAY(A10)=7,0,8.4*Zusammenfassung!$B$21))</f>
        <v>8.4</v>
      </c>
      <c r="C10" s="15">
        <f t="shared" si="2"/>
        <v>0</v>
      </c>
      <c r="D10" s="15">
        <f t="shared" si="3"/>
        <v>-8.4</v>
      </c>
      <c r="E10" s="15"/>
      <c r="G10" s="92"/>
      <c r="H10" s="93"/>
      <c r="I10" s="94"/>
      <c r="J10" s="95"/>
    </row>
    <row r="11" spans="1:77" x14ac:dyDescent="0.25">
      <c r="A11" s="16">
        <f t="shared" si="4"/>
        <v>44201</v>
      </c>
      <c r="B11" s="15">
        <f>IF(WEEKDAY(A11)=1,0,IF(WEEKDAY(A11)=7,0,8.4*Zusammenfassung!$B$21))</f>
        <v>8.4</v>
      </c>
      <c r="C11" s="15">
        <f t="shared" si="2"/>
        <v>0</v>
      </c>
      <c r="D11" s="15">
        <f t="shared" si="3"/>
        <v>-8.4</v>
      </c>
      <c r="E11" s="15"/>
      <c r="G11" s="92"/>
      <c r="H11" s="93"/>
      <c r="I11" s="94"/>
      <c r="J11" s="95"/>
    </row>
    <row r="12" spans="1:77" x14ac:dyDescent="0.25">
      <c r="A12" s="16">
        <f t="shared" si="4"/>
        <v>44202</v>
      </c>
      <c r="B12" s="15">
        <f>IF(WEEKDAY(A12)=1,0,IF(WEEKDAY(A12)=7,0,8.4*Zusammenfassung!$B$21))</f>
        <v>8.4</v>
      </c>
      <c r="C12" s="15">
        <f t="shared" si="2"/>
        <v>0</v>
      </c>
      <c r="D12" s="15">
        <f t="shared" si="3"/>
        <v>-8.4</v>
      </c>
      <c r="E12" s="15"/>
      <c r="G12" s="92"/>
      <c r="H12" s="93"/>
      <c r="I12" s="94"/>
      <c r="J12" s="95"/>
    </row>
    <row r="13" spans="1:77" x14ac:dyDescent="0.25">
      <c r="A13" s="16">
        <f t="shared" si="4"/>
        <v>44203</v>
      </c>
      <c r="B13" s="15">
        <f>IF(WEEKDAY(A13)=1,0,IF(WEEKDAY(A13)=7,0,8.4*Zusammenfassung!$B$21))</f>
        <v>8.4</v>
      </c>
      <c r="C13" s="15">
        <f t="shared" si="2"/>
        <v>0</v>
      </c>
      <c r="D13" s="15">
        <f t="shared" si="3"/>
        <v>-8.4</v>
      </c>
      <c r="E13" s="15"/>
      <c r="G13" s="92"/>
      <c r="H13" s="93"/>
      <c r="I13" s="94"/>
      <c r="J13" s="95"/>
    </row>
    <row r="14" spans="1:77" x14ac:dyDescent="0.25">
      <c r="A14" s="16">
        <f t="shared" si="4"/>
        <v>44204</v>
      </c>
      <c r="B14" s="15">
        <f>IF(WEEKDAY(A14)=1,0,IF(WEEKDAY(A14)=7,0,8.4*Zusammenfassung!$B$21))</f>
        <v>8.4</v>
      </c>
      <c r="C14" s="15">
        <f t="shared" si="2"/>
        <v>0</v>
      </c>
      <c r="D14" s="15">
        <f t="shared" si="3"/>
        <v>-8.4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4"/>
        <v>44205</v>
      </c>
      <c r="B15" s="15">
        <f>IF(WEEKDAY(A15)=1,0,IF(WEEKDAY(A15)=7,0,8.4*Zusammenfassung!$B$21))</f>
        <v>0</v>
      </c>
      <c r="C15" s="15">
        <f t="shared" si="2"/>
        <v>0</v>
      </c>
      <c r="D15" s="15">
        <f t="shared" si="3"/>
        <v>0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4"/>
        <v>44206</v>
      </c>
      <c r="B16" s="15">
        <f>IF(WEEKDAY(A16)=1,0,IF(WEEKDAY(A16)=7,0,8.4*Zusammenfassung!$B$21))</f>
        <v>0</v>
      </c>
      <c r="C16" s="15">
        <f t="shared" si="2"/>
        <v>0</v>
      </c>
      <c r="D16" s="15">
        <f t="shared" si="3"/>
        <v>0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23" customFormat="1" x14ac:dyDescent="0.25">
      <c r="A17" s="16">
        <f t="shared" si="4"/>
        <v>44207</v>
      </c>
      <c r="B17" s="15">
        <f>IF(WEEKDAY(A17)=1,0,IF(WEEKDAY(A17)=7,0,8.4*Zusammenfassung!$B$21))</f>
        <v>8.4</v>
      </c>
      <c r="C17" s="15">
        <f t="shared" si="2"/>
        <v>0</v>
      </c>
      <c r="D17" s="15">
        <f t="shared" si="3"/>
        <v>-8.4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4"/>
        <v>44208</v>
      </c>
      <c r="B18" s="15">
        <f>IF(WEEKDAY(A18)=1,0,IF(WEEKDAY(A18)=7,0,8.4*Zusammenfassung!$B$21))</f>
        <v>8.4</v>
      </c>
      <c r="C18" s="15">
        <f t="shared" si="2"/>
        <v>0</v>
      </c>
      <c r="D18" s="15">
        <f t="shared" si="3"/>
        <v>-8.4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4"/>
        <v>44209</v>
      </c>
      <c r="B19" s="15">
        <f>IF(WEEKDAY(A19)=1,0,IF(WEEKDAY(A19)=7,0,8.4*Zusammenfassung!$B$21))</f>
        <v>8.4</v>
      </c>
      <c r="C19" s="15">
        <f t="shared" si="2"/>
        <v>0</v>
      </c>
      <c r="D19" s="15">
        <f t="shared" si="3"/>
        <v>-8.4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4"/>
        <v>44210</v>
      </c>
      <c r="B20" s="15">
        <f>IF(WEEKDAY(A20)=1,0,IF(WEEKDAY(A20)=7,0,8.4*Zusammenfassung!$B$21))</f>
        <v>8.4</v>
      </c>
      <c r="C20" s="15">
        <f t="shared" si="2"/>
        <v>0</v>
      </c>
      <c r="D20" s="15">
        <f t="shared" si="3"/>
        <v>-8.4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4"/>
        <v>44211</v>
      </c>
      <c r="B21" s="15">
        <f>IF(WEEKDAY(A21)=1,0,IF(WEEKDAY(A21)=7,0,8.4*Zusammenfassung!$B$21))</f>
        <v>8.4</v>
      </c>
      <c r="C21" s="108">
        <f t="shared" si="2"/>
        <v>0</v>
      </c>
      <c r="D21" s="108">
        <f t="shared" si="3"/>
        <v>-8.4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4"/>
        <v>44212</v>
      </c>
      <c r="B22" s="15">
        <f>IF(WEEKDAY(A22)=1,0,IF(WEEKDAY(A22)=7,0,8.4*Zusammenfassung!$B$21))</f>
        <v>0</v>
      </c>
      <c r="C22" s="15">
        <f t="shared" si="2"/>
        <v>0</v>
      </c>
      <c r="D22" s="15">
        <f t="shared" si="3"/>
        <v>0</v>
      </c>
      <c r="E22" s="15"/>
      <c r="G22" s="92"/>
      <c r="H22" s="93"/>
      <c r="I22" s="94"/>
      <c r="J22" s="95"/>
    </row>
    <row r="23" spans="1:77" x14ac:dyDescent="0.25">
      <c r="A23" s="16">
        <f t="shared" si="4"/>
        <v>44213</v>
      </c>
      <c r="B23" s="15">
        <f>IF(WEEKDAY(A23)=1,0,IF(WEEKDAY(A23)=7,0,8.4*Zusammenfassung!$B$21))</f>
        <v>0</v>
      </c>
      <c r="C23" s="15">
        <f t="shared" si="2"/>
        <v>0</v>
      </c>
      <c r="D23" s="15">
        <f t="shared" si="3"/>
        <v>0</v>
      </c>
      <c r="E23" s="15"/>
      <c r="G23" s="92"/>
      <c r="H23" s="93"/>
      <c r="I23" s="94"/>
      <c r="J23" s="95"/>
    </row>
    <row r="24" spans="1:77" x14ac:dyDescent="0.25">
      <c r="A24" s="16">
        <f t="shared" si="4"/>
        <v>44214</v>
      </c>
      <c r="B24" s="15">
        <f>IF(WEEKDAY(A24)=1,0,IF(WEEKDAY(A24)=7,0,8.4*Zusammenfassung!$B$21))</f>
        <v>8.4</v>
      </c>
      <c r="C24" s="15">
        <f t="shared" si="2"/>
        <v>0</v>
      </c>
      <c r="D24" s="15">
        <f t="shared" si="3"/>
        <v>-8.4</v>
      </c>
      <c r="E24" s="15"/>
      <c r="G24" s="92"/>
      <c r="H24" s="93"/>
      <c r="I24" s="94"/>
      <c r="J24" s="95"/>
    </row>
    <row r="25" spans="1:77" x14ac:dyDescent="0.25">
      <c r="A25" s="16">
        <f t="shared" si="4"/>
        <v>44215</v>
      </c>
      <c r="B25" s="15">
        <f>IF(WEEKDAY(A25)=1,0,IF(WEEKDAY(A25)=7,0,8.4*Zusammenfassung!$B$21))</f>
        <v>8.4</v>
      </c>
      <c r="C25" s="15">
        <f t="shared" si="2"/>
        <v>0</v>
      </c>
      <c r="D25" s="15">
        <f t="shared" si="3"/>
        <v>-8.4</v>
      </c>
      <c r="E25" s="15"/>
      <c r="G25" s="92"/>
      <c r="H25" s="93"/>
      <c r="I25" s="94"/>
      <c r="J25" s="95"/>
    </row>
    <row r="26" spans="1:77" x14ac:dyDescent="0.25">
      <c r="A26" s="16">
        <f t="shared" si="4"/>
        <v>44216</v>
      </c>
      <c r="B26" s="15">
        <f>IF(WEEKDAY(A26)=1,0,IF(WEEKDAY(A26)=7,0,8.4*Zusammenfassung!$B$21))</f>
        <v>8.4</v>
      </c>
      <c r="C26" s="15">
        <f t="shared" si="2"/>
        <v>0</v>
      </c>
      <c r="D26" s="15">
        <f t="shared" si="3"/>
        <v>-8.4</v>
      </c>
      <c r="E26" s="15"/>
      <c r="G26" s="92"/>
      <c r="H26" s="93"/>
      <c r="I26" s="94"/>
      <c r="J26" s="95"/>
    </row>
    <row r="27" spans="1:77" x14ac:dyDescent="0.25">
      <c r="A27" s="16">
        <f t="shared" si="4"/>
        <v>44217</v>
      </c>
      <c r="B27" s="15">
        <f>IF(WEEKDAY(A27)=1,0,IF(WEEKDAY(A27)=7,0,8.4*Zusammenfassung!$B$21))</f>
        <v>8.4</v>
      </c>
      <c r="C27" s="15">
        <f t="shared" si="2"/>
        <v>0</v>
      </c>
      <c r="D27" s="15">
        <f t="shared" si="3"/>
        <v>-8.4</v>
      </c>
      <c r="E27" s="15"/>
      <c r="G27" s="92"/>
      <c r="H27" s="93"/>
      <c r="I27" s="94"/>
      <c r="J27" s="95"/>
    </row>
    <row r="28" spans="1:77" x14ac:dyDescent="0.25">
      <c r="A28" s="16">
        <f t="shared" si="4"/>
        <v>44218</v>
      </c>
      <c r="B28" s="15">
        <f>IF(WEEKDAY(A28)=1,0,IF(WEEKDAY(A28)=7,0,8.4*Zusammenfassung!$B$21))</f>
        <v>8.4</v>
      </c>
      <c r="C28" s="15">
        <f t="shared" si="2"/>
        <v>0</v>
      </c>
      <c r="D28" s="15">
        <f t="shared" si="3"/>
        <v>-8.4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44219</v>
      </c>
      <c r="B29" s="15">
        <f>IF(WEEKDAY(A29)=1,0,IF(WEEKDAY(A29)=7,0,8.4*Zusammenfassung!$B$21))</f>
        <v>0</v>
      </c>
      <c r="C29" s="15">
        <f t="shared" si="2"/>
        <v>0</v>
      </c>
      <c r="D29" s="15">
        <f t="shared" si="3"/>
        <v>0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4"/>
        <v>44220</v>
      </c>
      <c r="B30" s="15">
        <f>IF(WEEKDAY(A30)=1,0,IF(WEEKDAY(A30)=7,0,8.4*Zusammenfassung!$B$21))</f>
        <v>0</v>
      </c>
      <c r="C30" s="15">
        <f t="shared" si="2"/>
        <v>0</v>
      </c>
      <c r="D30" s="15">
        <f t="shared" si="3"/>
        <v>0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4"/>
        <v>44221</v>
      </c>
      <c r="B31" s="15">
        <f>IF(WEEKDAY(A31)=1,0,IF(WEEKDAY(A31)=7,0,8.4*Zusammenfassung!$B$21))</f>
        <v>8.4</v>
      </c>
      <c r="C31" s="15">
        <f t="shared" si="2"/>
        <v>0</v>
      </c>
      <c r="D31" s="15">
        <f t="shared" si="3"/>
        <v>-8.4</v>
      </c>
      <c r="E31" s="15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4"/>
        <v>44222</v>
      </c>
      <c r="B32" s="15">
        <f>IF(WEEKDAY(A32)=1,0,IF(WEEKDAY(A32)=7,0,8.4*Zusammenfassung!$B$21))</f>
        <v>8.4</v>
      </c>
      <c r="C32" s="15">
        <f t="shared" si="2"/>
        <v>0</v>
      </c>
      <c r="D32" s="15">
        <f t="shared" si="3"/>
        <v>-8.4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44223</v>
      </c>
      <c r="B33" s="15">
        <f>IF(WEEKDAY(A33)=1,0,IF(WEEKDAY(A33)=7,0,8.4*Zusammenfassung!$B$21))</f>
        <v>8.4</v>
      </c>
      <c r="C33" s="15">
        <f t="shared" si="2"/>
        <v>0</v>
      </c>
      <c r="D33" s="15">
        <f t="shared" si="3"/>
        <v>-8.4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4"/>
        <v>44224</v>
      </c>
      <c r="B34" s="15">
        <f>IF(WEEKDAY(A34)=1,0,IF(WEEKDAY(A34)=7,0,8.4*Zusammenfassung!$B$21))</f>
        <v>8.4</v>
      </c>
      <c r="C34" s="15">
        <f t="shared" si="2"/>
        <v>0</v>
      </c>
      <c r="D34" s="15">
        <f t="shared" si="3"/>
        <v>-8.4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4"/>
        <v>44225</v>
      </c>
      <c r="B35" s="15">
        <f>IF(WEEKDAY(A35)=1,0,IF(WEEKDAY(A35)=7,0,8.4*Zusammenfassung!$B$21))</f>
        <v>8.4</v>
      </c>
      <c r="C35" s="15">
        <f t="shared" si="2"/>
        <v>0</v>
      </c>
      <c r="D35" s="15">
        <f t="shared" si="3"/>
        <v>-8.4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x14ac:dyDescent="0.25">
      <c r="A36" s="16">
        <f t="shared" si="4"/>
        <v>44226</v>
      </c>
      <c r="B36" s="15">
        <f>IF(WEEKDAY(A36)=1,0,IF(WEEKDAY(A36)=7,0,8.4*Zusammenfassung!$B$21))</f>
        <v>0</v>
      </c>
      <c r="C36" s="15">
        <f t="shared" si="2"/>
        <v>0</v>
      </c>
      <c r="D36" s="15">
        <f t="shared" si="3"/>
        <v>0</v>
      </c>
      <c r="E36" s="15"/>
      <c r="G36" s="92"/>
      <c r="H36" s="93"/>
      <c r="I36" s="94"/>
      <c r="J36" s="95"/>
    </row>
    <row r="37" spans="1:77" x14ac:dyDescent="0.25">
      <c r="A37" s="16">
        <f t="shared" si="4"/>
        <v>44227</v>
      </c>
      <c r="B37" s="15">
        <f>IF(WEEKDAY(A37)=1,0,IF(WEEKDAY(A37)=7,0,8.4*Zusammenfassung!$B$21))</f>
        <v>0</v>
      </c>
      <c r="C37" s="15">
        <f t="shared" si="2"/>
        <v>0</v>
      </c>
      <c r="D37" s="15">
        <f t="shared" si="3"/>
        <v>0</v>
      </c>
      <c r="E37" s="15"/>
      <c r="G37" s="92"/>
      <c r="H37" s="93"/>
      <c r="I37" s="94"/>
      <c r="J37" s="95"/>
    </row>
  </sheetData>
  <mergeCells count="1">
    <mergeCell ref="A1:B1"/>
  </mergeCells>
  <phoneticPr fontId="35" type="noConversion"/>
  <hyperlinks>
    <hyperlink ref="H3" location="Arbeitsfelder!A14" display="Umfeld / Zusmmenarbeit" xr:uid="{00000000-0004-0000-0900-000000000000}"/>
    <hyperlink ref="I3" location="Arbeitsfelder!A22" display="Institution / Schule" xr:uid="{00000000-0004-0000-0900-000001000000}"/>
    <hyperlink ref="J3" location="Arbeitsfelder!A30" display="Qualitätssicherung" xr:uid="{00000000-0004-0000-0900-000002000000}"/>
    <hyperlink ref="G3" location="Arbeitsfelder!A2" display="Kind" xr:uid="{00000000-0004-0000-09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1"/>
  <dimension ref="A1:BY34"/>
  <sheetViews>
    <sheetView topLeftCell="A11" zoomScaleNormal="100" workbookViewId="0">
      <selection activeCell="B36" sqref="B36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5">
        <f>Zusammenfassung!A14</f>
        <v>44228</v>
      </c>
      <c r="B1" s="155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SUM(B7:B34)</f>
        <v>168.00000000000006</v>
      </c>
      <c r="C4" s="13">
        <f>SUM(C7:C34)</f>
        <v>0</v>
      </c>
      <c r="D4" s="13">
        <f>SUM(D7:D34)</f>
        <v>-168.00000000000006</v>
      </c>
      <c r="E4" s="13">
        <f>SUM(E7:E34)</f>
        <v>0</v>
      </c>
      <c r="F4" s="14"/>
      <c r="G4" s="36">
        <f>SUM(G7:G34)</f>
        <v>0</v>
      </c>
      <c r="H4" s="34">
        <f>SUM(H7:H34)</f>
        <v>0</v>
      </c>
      <c r="I4" s="32">
        <f>SUM(I7:I34)</f>
        <v>0</v>
      </c>
      <c r="J4" s="38">
        <f>SUM(J7:J34)</f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0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107">
        <f>A1</f>
        <v>44228</v>
      </c>
      <c r="B7" s="15">
        <f>IF(WEEKDAY(A7)=1,0,IF(WEEKDAY(A7)=7,0,8.4*Zusammenfassung!$B$21))</f>
        <v>8.4</v>
      </c>
      <c r="C7" s="108">
        <f t="shared" ref="C7:C34" si="1">SUM(G7:J7)</f>
        <v>0</v>
      </c>
      <c r="D7" s="108">
        <f t="shared" ref="D7:D34" si="2">C7+E7-B7</f>
        <v>-8.4</v>
      </c>
      <c r="E7" s="108"/>
      <c r="F7" s="109"/>
      <c r="G7" s="110"/>
      <c r="H7" s="111"/>
      <c r="I7" s="112"/>
      <c r="J7" s="113"/>
    </row>
    <row r="8" spans="1:77" x14ac:dyDescent="0.25">
      <c r="A8" s="16">
        <f>A7+1</f>
        <v>44229</v>
      </c>
      <c r="B8" s="15">
        <f>IF(WEEKDAY(A8)=1,0,IF(WEEKDAY(A8)=7,0,8.4*Zusammenfassung!$B$21))</f>
        <v>8.4</v>
      </c>
      <c r="C8" s="15">
        <f t="shared" si="1"/>
        <v>0</v>
      </c>
      <c r="D8" s="15">
        <f t="shared" si="2"/>
        <v>-8.4</v>
      </c>
      <c r="E8" s="15"/>
      <c r="G8" s="92"/>
      <c r="H8" s="93"/>
      <c r="I8" s="94"/>
      <c r="J8" s="95"/>
    </row>
    <row r="9" spans="1:77" x14ac:dyDescent="0.25">
      <c r="A9" s="16">
        <f t="shared" ref="A9:A34" si="3">A8+1</f>
        <v>44230</v>
      </c>
      <c r="B9" s="15">
        <f>IF(WEEKDAY(A9)=1,0,IF(WEEKDAY(A9)=7,0,8.4*Zusammenfassung!$B$21))</f>
        <v>8.4</v>
      </c>
      <c r="C9" s="15">
        <f t="shared" si="1"/>
        <v>0</v>
      </c>
      <c r="D9" s="15">
        <f t="shared" si="2"/>
        <v>-8.4</v>
      </c>
      <c r="E9" s="15"/>
      <c r="G9" s="92"/>
      <c r="H9" s="93"/>
      <c r="I9" s="94"/>
      <c r="J9" s="95"/>
    </row>
    <row r="10" spans="1:77" x14ac:dyDescent="0.25">
      <c r="A10" s="16">
        <f t="shared" si="3"/>
        <v>44231</v>
      </c>
      <c r="B10" s="15">
        <f>IF(WEEKDAY(A10)=1,0,IF(WEEKDAY(A10)=7,0,8.4*Zusammenfassung!$B$21))</f>
        <v>8.4</v>
      </c>
      <c r="C10" s="15">
        <f t="shared" si="1"/>
        <v>0</v>
      </c>
      <c r="D10" s="15">
        <f t="shared" si="2"/>
        <v>-8.4</v>
      </c>
      <c r="E10" s="15"/>
      <c r="G10" s="92"/>
      <c r="H10" s="93"/>
      <c r="I10" s="94"/>
      <c r="J10" s="95"/>
    </row>
    <row r="11" spans="1:77" x14ac:dyDescent="0.25">
      <c r="A11" s="16">
        <f t="shared" si="3"/>
        <v>44232</v>
      </c>
      <c r="B11" s="15">
        <f>IF(WEEKDAY(A11)=1,0,IF(WEEKDAY(A11)=7,0,8.4*Zusammenfassung!$B$21))</f>
        <v>8.4</v>
      </c>
      <c r="C11" s="15">
        <f t="shared" si="1"/>
        <v>0</v>
      </c>
      <c r="D11" s="15">
        <f t="shared" si="2"/>
        <v>-8.4</v>
      </c>
      <c r="E11" s="15"/>
      <c r="G11" s="92"/>
      <c r="H11" s="93"/>
      <c r="I11" s="94"/>
      <c r="J11" s="95"/>
    </row>
    <row r="12" spans="1:77" x14ac:dyDescent="0.25">
      <c r="A12" s="16">
        <f t="shared" si="3"/>
        <v>44233</v>
      </c>
      <c r="B12" s="15">
        <f>IF(WEEKDAY(A12)=1,0,IF(WEEKDAY(A12)=7,0,8.4*Zusammenfassung!$B$21))</f>
        <v>0</v>
      </c>
      <c r="C12" s="15">
        <f t="shared" si="1"/>
        <v>0</v>
      </c>
      <c r="D12" s="15">
        <f t="shared" si="2"/>
        <v>0</v>
      </c>
      <c r="E12" s="15"/>
      <c r="G12" s="92"/>
      <c r="H12" s="93"/>
      <c r="I12" s="94"/>
      <c r="J12" s="95"/>
    </row>
    <row r="13" spans="1:77" x14ac:dyDescent="0.25">
      <c r="A13" s="16">
        <f t="shared" si="3"/>
        <v>44234</v>
      </c>
      <c r="B13" s="15">
        <f>IF(WEEKDAY(A13)=1,0,IF(WEEKDAY(A13)=7,0,8.4*Zusammenfassung!$B$21))</f>
        <v>0</v>
      </c>
      <c r="C13" s="15">
        <f t="shared" si="1"/>
        <v>0</v>
      </c>
      <c r="D13" s="15">
        <f t="shared" si="2"/>
        <v>0</v>
      </c>
      <c r="E13" s="15"/>
      <c r="G13" s="92"/>
      <c r="H13" s="93"/>
      <c r="I13" s="94"/>
      <c r="J13" s="95"/>
    </row>
    <row r="14" spans="1:77" x14ac:dyDescent="0.25">
      <c r="A14" s="16">
        <f t="shared" si="3"/>
        <v>44235</v>
      </c>
      <c r="B14" s="15">
        <f>IF(WEEKDAY(A14)=1,0,IF(WEEKDAY(A14)=7,0,8.4*Zusammenfassung!$B$21))</f>
        <v>8.4</v>
      </c>
      <c r="C14" s="15">
        <f t="shared" si="1"/>
        <v>0</v>
      </c>
      <c r="D14" s="15">
        <f t="shared" si="2"/>
        <v>-8.4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3"/>
        <v>44236</v>
      </c>
      <c r="B15" s="15">
        <f>IF(WEEKDAY(A15)=1,0,IF(WEEKDAY(A15)=7,0,8.4*Zusammenfassung!$B$21))</f>
        <v>8.4</v>
      </c>
      <c r="C15" s="15">
        <f t="shared" si="1"/>
        <v>0</v>
      </c>
      <c r="D15" s="15">
        <f t="shared" si="2"/>
        <v>-8.4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3"/>
        <v>44237</v>
      </c>
      <c r="B16" s="15">
        <f>IF(WEEKDAY(A16)=1,0,IF(WEEKDAY(A16)=7,0,8.4*Zusammenfassung!$B$21))</f>
        <v>8.4</v>
      </c>
      <c r="C16" s="15">
        <f t="shared" si="1"/>
        <v>0</v>
      </c>
      <c r="D16" s="15">
        <f t="shared" si="2"/>
        <v>-8.4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23" customFormat="1" x14ac:dyDescent="0.25">
      <c r="A17" s="16">
        <f t="shared" si="3"/>
        <v>44238</v>
      </c>
      <c r="B17" s="15">
        <f>IF(WEEKDAY(A17)=1,0,IF(WEEKDAY(A17)=7,0,8.4*Zusammenfassung!$B$21))</f>
        <v>8.4</v>
      </c>
      <c r="C17" s="15">
        <f t="shared" si="1"/>
        <v>0</v>
      </c>
      <c r="D17" s="15">
        <f t="shared" si="2"/>
        <v>-8.4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3"/>
        <v>44239</v>
      </c>
      <c r="B18" s="15">
        <f>IF(WEEKDAY(A18)=1,0,IF(WEEKDAY(A18)=7,0,8.4*Zusammenfassung!$B$21))</f>
        <v>8.4</v>
      </c>
      <c r="C18" s="15">
        <f t="shared" si="1"/>
        <v>0</v>
      </c>
      <c r="D18" s="15">
        <f t="shared" si="2"/>
        <v>-8.4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3"/>
        <v>44240</v>
      </c>
      <c r="B19" s="15">
        <f>IF(WEEKDAY(A19)=1,0,IF(WEEKDAY(A19)=7,0,8.4*Zusammenfassung!$B$21))</f>
        <v>0</v>
      </c>
      <c r="C19" s="15">
        <f t="shared" si="1"/>
        <v>0</v>
      </c>
      <c r="D19" s="15">
        <f t="shared" si="2"/>
        <v>0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3"/>
        <v>44241</v>
      </c>
      <c r="B20" s="15">
        <f>IF(WEEKDAY(A20)=1,0,IF(WEEKDAY(A20)=7,0,8.4*Zusammenfassung!$B$21))</f>
        <v>0</v>
      </c>
      <c r="C20" s="15">
        <f t="shared" si="1"/>
        <v>0</v>
      </c>
      <c r="D20" s="15">
        <f t="shared" si="2"/>
        <v>0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3"/>
        <v>44242</v>
      </c>
      <c r="B21" s="15">
        <f>IF(WEEKDAY(A21)=1,0,IF(WEEKDAY(A21)=7,0,8.4*Zusammenfassung!$B$21))</f>
        <v>8.4</v>
      </c>
      <c r="C21" s="108">
        <f t="shared" si="1"/>
        <v>0</v>
      </c>
      <c r="D21" s="108">
        <f t="shared" si="2"/>
        <v>-8.4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3"/>
        <v>44243</v>
      </c>
      <c r="B22" s="15">
        <f>IF(WEEKDAY(A22)=1,0,IF(WEEKDAY(A22)=7,0,8.4*Zusammenfassung!$B$21))</f>
        <v>8.4</v>
      </c>
      <c r="C22" s="15">
        <f t="shared" si="1"/>
        <v>0</v>
      </c>
      <c r="D22" s="15">
        <f t="shared" si="2"/>
        <v>-8.4</v>
      </c>
      <c r="E22" s="15"/>
      <c r="G22" s="92"/>
      <c r="H22" s="93"/>
      <c r="I22" s="94"/>
      <c r="J22" s="95"/>
    </row>
    <row r="23" spans="1:77" x14ac:dyDescent="0.25">
      <c r="A23" s="16">
        <f t="shared" si="3"/>
        <v>44244</v>
      </c>
      <c r="B23" s="15">
        <f>IF(WEEKDAY(A23)=1,0,IF(WEEKDAY(A23)=7,0,8.4*Zusammenfassung!$B$21))</f>
        <v>8.4</v>
      </c>
      <c r="C23" s="15">
        <f t="shared" si="1"/>
        <v>0</v>
      </c>
      <c r="D23" s="15">
        <f t="shared" si="2"/>
        <v>-8.4</v>
      </c>
      <c r="E23" s="15"/>
      <c r="G23" s="92"/>
      <c r="H23" s="93"/>
      <c r="I23" s="94"/>
      <c r="J23" s="95"/>
    </row>
    <row r="24" spans="1:77" x14ac:dyDescent="0.25">
      <c r="A24" s="16">
        <f t="shared" si="3"/>
        <v>44245</v>
      </c>
      <c r="B24" s="15">
        <f>IF(WEEKDAY(A24)=1,0,IF(WEEKDAY(A24)=7,0,8.4*Zusammenfassung!$B$21))</f>
        <v>8.4</v>
      </c>
      <c r="C24" s="15">
        <f t="shared" si="1"/>
        <v>0</v>
      </c>
      <c r="D24" s="15">
        <f t="shared" si="2"/>
        <v>-8.4</v>
      </c>
      <c r="E24" s="15"/>
      <c r="G24" s="92"/>
      <c r="H24" s="93"/>
      <c r="I24" s="94"/>
      <c r="J24" s="95"/>
    </row>
    <row r="25" spans="1:77" x14ac:dyDescent="0.25">
      <c r="A25" s="16">
        <f t="shared" si="3"/>
        <v>44246</v>
      </c>
      <c r="B25" s="15">
        <f>IF(WEEKDAY(A25)=1,0,IF(WEEKDAY(A25)=7,0,8.4*Zusammenfassung!$B$21))</f>
        <v>8.4</v>
      </c>
      <c r="C25" s="15">
        <f t="shared" si="1"/>
        <v>0</v>
      </c>
      <c r="D25" s="15">
        <f t="shared" si="2"/>
        <v>-8.4</v>
      </c>
      <c r="E25" s="15"/>
      <c r="G25" s="92"/>
      <c r="H25" s="93"/>
      <c r="I25" s="94"/>
      <c r="J25" s="95"/>
    </row>
    <row r="26" spans="1:77" x14ac:dyDescent="0.25">
      <c r="A26" s="16">
        <f t="shared" si="3"/>
        <v>44247</v>
      </c>
      <c r="B26" s="15">
        <f>IF(WEEKDAY(A26)=1,0,IF(WEEKDAY(A26)=7,0,8.4*Zusammenfassung!$B$21))</f>
        <v>0</v>
      </c>
      <c r="C26" s="15">
        <f t="shared" si="1"/>
        <v>0</v>
      </c>
      <c r="D26" s="15">
        <f t="shared" si="2"/>
        <v>0</v>
      </c>
      <c r="E26" s="15"/>
      <c r="G26" s="92"/>
      <c r="H26" s="93"/>
      <c r="I26" s="94"/>
      <c r="J26" s="95"/>
    </row>
    <row r="27" spans="1:77" x14ac:dyDescent="0.25">
      <c r="A27" s="16">
        <f t="shared" si="3"/>
        <v>44248</v>
      </c>
      <c r="B27" s="15">
        <f>IF(WEEKDAY(A27)=1,0,IF(WEEKDAY(A27)=7,0,8.4*Zusammenfassung!$B$21))</f>
        <v>0</v>
      </c>
      <c r="C27" s="15">
        <f t="shared" si="1"/>
        <v>0</v>
      </c>
      <c r="D27" s="15">
        <f t="shared" si="2"/>
        <v>0</v>
      </c>
      <c r="E27" s="15"/>
      <c r="G27" s="92"/>
      <c r="H27" s="93"/>
      <c r="I27" s="94"/>
      <c r="J27" s="95"/>
    </row>
    <row r="28" spans="1:77" x14ac:dyDescent="0.25">
      <c r="A28" s="16">
        <f t="shared" si="3"/>
        <v>44249</v>
      </c>
      <c r="B28" s="15">
        <f>IF(WEEKDAY(A28)=1,0,IF(WEEKDAY(A28)=7,0,8.4*Zusammenfassung!$B$21))</f>
        <v>8.4</v>
      </c>
      <c r="C28" s="15">
        <f t="shared" si="1"/>
        <v>0</v>
      </c>
      <c r="D28" s="15">
        <f t="shared" si="2"/>
        <v>-8.4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44250</v>
      </c>
      <c r="B29" s="15">
        <f>IF(WEEKDAY(A29)=1,0,IF(WEEKDAY(A29)=7,0,8.4*Zusammenfassung!$B$21))</f>
        <v>8.4</v>
      </c>
      <c r="C29" s="15">
        <f t="shared" si="1"/>
        <v>0</v>
      </c>
      <c r="D29" s="15">
        <f t="shared" si="2"/>
        <v>-8.4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3"/>
        <v>44251</v>
      </c>
      <c r="B30" s="15">
        <f>IF(WEEKDAY(A30)=1,0,IF(WEEKDAY(A30)=7,0,8.4*Zusammenfassung!$B$21))</f>
        <v>8.4</v>
      </c>
      <c r="C30" s="15">
        <f t="shared" si="1"/>
        <v>0</v>
      </c>
      <c r="D30" s="15">
        <f t="shared" si="2"/>
        <v>-8.4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3"/>
        <v>44252</v>
      </c>
      <c r="B31" s="15">
        <f>IF(WEEKDAY(A31)=1,0,IF(WEEKDAY(A31)=7,0,8.4*Zusammenfassung!$B$21))</f>
        <v>8.4</v>
      </c>
      <c r="C31" s="15">
        <f t="shared" si="1"/>
        <v>0</v>
      </c>
      <c r="D31" s="15">
        <f t="shared" si="2"/>
        <v>-8.4</v>
      </c>
      <c r="E31" s="15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3"/>
        <v>44253</v>
      </c>
      <c r="B32" s="15">
        <f>IF(WEEKDAY(A32)=1,0,IF(WEEKDAY(A32)=7,0,8.4*Zusammenfassung!$B$21))</f>
        <v>8.4</v>
      </c>
      <c r="C32" s="15">
        <f t="shared" si="1"/>
        <v>0</v>
      </c>
      <c r="D32" s="15">
        <f t="shared" si="2"/>
        <v>-8.4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44254</v>
      </c>
      <c r="B33" s="15">
        <f>IF(WEEKDAY(A33)=1,0,IF(WEEKDAY(A33)=7,0,8.4*Zusammenfassung!$B$21))</f>
        <v>0</v>
      </c>
      <c r="C33" s="15">
        <f t="shared" si="1"/>
        <v>0</v>
      </c>
      <c r="D33" s="15">
        <f t="shared" si="2"/>
        <v>0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3"/>
        <v>44255</v>
      </c>
      <c r="B34" s="15">
        <f>IF(WEEKDAY(A34)=1,0,IF(WEEKDAY(A34)=7,0,8.4*Zusammenfassung!$B$21))</f>
        <v>0</v>
      </c>
      <c r="C34" s="15">
        <f t="shared" si="1"/>
        <v>0</v>
      </c>
      <c r="D34" s="15">
        <f t="shared" si="2"/>
        <v>0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</sheetData>
  <mergeCells count="1">
    <mergeCell ref="A1:B1"/>
  </mergeCells>
  <phoneticPr fontId="35" type="noConversion"/>
  <hyperlinks>
    <hyperlink ref="H3" location="Arbeitsfelder!A14" display="Umfeld / Zusmmenarbeit" xr:uid="{00000000-0004-0000-0A00-000000000000}"/>
    <hyperlink ref="I3" location="Arbeitsfelder!A22" display="Institution / Schule" xr:uid="{00000000-0004-0000-0A00-000001000000}"/>
    <hyperlink ref="J3" location="Arbeitsfelder!A30" display="Qualitätssicherung" xr:uid="{00000000-0004-0000-0A00-000002000000}"/>
    <hyperlink ref="G3" location="Arbeitsfelder!A2" display="Kind" xr:uid="{00000000-0004-0000-0A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2"/>
  <dimension ref="A1:BY37"/>
  <sheetViews>
    <sheetView topLeftCell="A10" zoomScaleNormal="100" workbookViewId="0">
      <selection activeCell="K32" sqref="K32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5">
        <f>Zusammenfassung!A15</f>
        <v>44256</v>
      </c>
      <c r="B1" s="155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SUM(B7:B37)</f>
        <v>193.20000000000007</v>
      </c>
      <c r="C4" s="13">
        <f>SUM(C7:C37)</f>
        <v>0</v>
      </c>
      <c r="D4" s="13">
        <f>SUM(D7:D37)</f>
        <v>-193.20000000000007</v>
      </c>
      <c r="E4" s="13">
        <f>SUM(E7:E37)</f>
        <v>0</v>
      </c>
      <c r="F4" s="14"/>
      <c r="G4" s="36">
        <f>SUM(G7:G37)</f>
        <v>0</v>
      </c>
      <c r="H4" s="34">
        <f t="shared" ref="H4:J4" si="0">SUM(H7:H37)</f>
        <v>0</v>
      </c>
      <c r="I4" s="32">
        <f t="shared" si="0"/>
        <v>0</v>
      </c>
      <c r="J4" s="38">
        <f t="shared" si="0"/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1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107">
        <f>A1</f>
        <v>44256</v>
      </c>
      <c r="B7" s="15">
        <f>IF(WEEKDAY(A7)=1,0,IF(WEEKDAY(A7)=7,0,8.4*Zusammenfassung!$B$21))</f>
        <v>8.4</v>
      </c>
      <c r="C7" s="108">
        <f t="shared" ref="C7:C37" si="2">SUM(G7:J7)</f>
        <v>0</v>
      </c>
      <c r="D7" s="108">
        <f t="shared" ref="D7:D37" si="3">C7+E7-B7</f>
        <v>-8.4</v>
      </c>
      <c r="E7" s="108"/>
      <c r="F7" s="109"/>
      <c r="G7" s="110"/>
      <c r="H7" s="111"/>
      <c r="I7" s="112"/>
      <c r="J7" s="113"/>
    </row>
    <row r="8" spans="1:77" x14ac:dyDescent="0.25">
      <c r="A8" s="16">
        <f>A7+1</f>
        <v>44257</v>
      </c>
      <c r="B8" s="15">
        <f>IF(WEEKDAY(A8)=1,0,IF(WEEKDAY(A8)=7,0,8.4*Zusammenfassung!$B$21))</f>
        <v>8.4</v>
      </c>
      <c r="C8" s="15">
        <f t="shared" si="2"/>
        <v>0</v>
      </c>
      <c r="D8" s="15">
        <f t="shared" si="3"/>
        <v>-8.4</v>
      </c>
      <c r="E8" s="15"/>
      <c r="G8" s="92"/>
      <c r="H8" s="93"/>
      <c r="I8" s="94"/>
      <c r="J8" s="95"/>
    </row>
    <row r="9" spans="1:77" x14ac:dyDescent="0.25">
      <c r="A9" s="16">
        <f t="shared" ref="A9:A37" si="4">A8+1</f>
        <v>44258</v>
      </c>
      <c r="B9" s="15">
        <f>IF(WEEKDAY(A9)=1,0,IF(WEEKDAY(A9)=7,0,8.4*Zusammenfassung!$B$21))</f>
        <v>8.4</v>
      </c>
      <c r="C9" s="15">
        <f t="shared" si="2"/>
        <v>0</v>
      </c>
      <c r="D9" s="15">
        <f t="shared" si="3"/>
        <v>-8.4</v>
      </c>
      <c r="E9" s="15"/>
      <c r="G9" s="92"/>
      <c r="H9" s="93"/>
      <c r="I9" s="94"/>
      <c r="J9" s="95"/>
    </row>
    <row r="10" spans="1:77" x14ac:dyDescent="0.25">
      <c r="A10" s="16">
        <f t="shared" si="4"/>
        <v>44259</v>
      </c>
      <c r="B10" s="15">
        <f>IF(WEEKDAY(A10)=1,0,IF(WEEKDAY(A10)=7,0,8.4*Zusammenfassung!$B$21))</f>
        <v>8.4</v>
      </c>
      <c r="C10" s="15">
        <f t="shared" si="2"/>
        <v>0</v>
      </c>
      <c r="D10" s="15">
        <f t="shared" si="3"/>
        <v>-8.4</v>
      </c>
      <c r="E10" s="15"/>
      <c r="G10" s="92"/>
      <c r="H10" s="93"/>
      <c r="I10" s="94"/>
      <c r="J10" s="95"/>
    </row>
    <row r="11" spans="1:77" x14ac:dyDescent="0.25">
      <c r="A11" s="16">
        <f t="shared" si="4"/>
        <v>44260</v>
      </c>
      <c r="B11" s="15">
        <f>IF(WEEKDAY(A11)=1,0,IF(WEEKDAY(A11)=7,0,8.4*Zusammenfassung!$B$21))</f>
        <v>8.4</v>
      </c>
      <c r="C11" s="15">
        <f t="shared" si="2"/>
        <v>0</v>
      </c>
      <c r="D11" s="15">
        <f t="shared" si="3"/>
        <v>-8.4</v>
      </c>
      <c r="E11" s="15"/>
      <c r="G11" s="92"/>
      <c r="H11" s="93"/>
      <c r="I11" s="94"/>
      <c r="J11" s="95"/>
    </row>
    <row r="12" spans="1:77" x14ac:dyDescent="0.25">
      <c r="A12" s="16">
        <f t="shared" si="4"/>
        <v>44261</v>
      </c>
      <c r="B12" s="15">
        <f>IF(WEEKDAY(A12)=1,0,IF(WEEKDAY(A12)=7,0,8.4*Zusammenfassung!$B$21))</f>
        <v>0</v>
      </c>
      <c r="C12" s="15">
        <f t="shared" si="2"/>
        <v>0</v>
      </c>
      <c r="D12" s="15">
        <f t="shared" si="3"/>
        <v>0</v>
      </c>
      <c r="E12" s="15"/>
      <c r="G12" s="92"/>
      <c r="H12" s="93"/>
      <c r="I12" s="94"/>
      <c r="J12" s="95"/>
    </row>
    <row r="13" spans="1:77" x14ac:dyDescent="0.25">
      <c r="A13" s="16">
        <f t="shared" si="4"/>
        <v>44262</v>
      </c>
      <c r="B13" s="15">
        <f>IF(WEEKDAY(A13)=1,0,IF(WEEKDAY(A13)=7,0,8.4*Zusammenfassung!$B$21))</f>
        <v>0</v>
      </c>
      <c r="C13" s="15">
        <f t="shared" si="2"/>
        <v>0</v>
      </c>
      <c r="D13" s="15">
        <f t="shared" si="3"/>
        <v>0</v>
      </c>
      <c r="E13" s="15"/>
      <c r="G13" s="92"/>
      <c r="H13" s="93"/>
      <c r="I13" s="94"/>
      <c r="J13" s="95"/>
    </row>
    <row r="14" spans="1:77" x14ac:dyDescent="0.25">
      <c r="A14" s="16">
        <f t="shared" si="4"/>
        <v>44263</v>
      </c>
      <c r="B14" s="15">
        <f>IF(WEEKDAY(A14)=1,0,IF(WEEKDAY(A14)=7,0,8.4*Zusammenfassung!$B$21))</f>
        <v>8.4</v>
      </c>
      <c r="C14" s="15">
        <f t="shared" si="2"/>
        <v>0</v>
      </c>
      <c r="D14" s="15">
        <f t="shared" si="3"/>
        <v>-8.4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4"/>
        <v>44264</v>
      </c>
      <c r="B15" s="15">
        <f>IF(WEEKDAY(A15)=1,0,IF(WEEKDAY(A15)=7,0,8.4*Zusammenfassung!$B$21))</f>
        <v>8.4</v>
      </c>
      <c r="C15" s="15">
        <f t="shared" si="2"/>
        <v>0</v>
      </c>
      <c r="D15" s="15">
        <f t="shared" si="3"/>
        <v>-8.4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4"/>
        <v>44265</v>
      </c>
      <c r="B16" s="15">
        <f>IF(WEEKDAY(A16)=1,0,IF(WEEKDAY(A16)=7,0,8.4*Zusammenfassung!$B$21))</f>
        <v>8.4</v>
      </c>
      <c r="C16" s="15">
        <f t="shared" si="2"/>
        <v>0</v>
      </c>
      <c r="D16" s="15">
        <f t="shared" si="3"/>
        <v>-8.4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23" customFormat="1" x14ac:dyDescent="0.25">
      <c r="A17" s="16">
        <f t="shared" si="4"/>
        <v>44266</v>
      </c>
      <c r="B17" s="15">
        <f>IF(WEEKDAY(A17)=1,0,IF(WEEKDAY(A17)=7,0,8.4*Zusammenfassung!$B$21))</f>
        <v>8.4</v>
      </c>
      <c r="C17" s="15">
        <f t="shared" si="2"/>
        <v>0</v>
      </c>
      <c r="D17" s="15">
        <f t="shared" si="3"/>
        <v>-8.4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4"/>
        <v>44267</v>
      </c>
      <c r="B18" s="15">
        <f>IF(WEEKDAY(A18)=1,0,IF(WEEKDAY(A18)=7,0,8.4*Zusammenfassung!$B$21))</f>
        <v>8.4</v>
      </c>
      <c r="C18" s="15">
        <f t="shared" si="2"/>
        <v>0</v>
      </c>
      <c r="D18" s="15">
        <f t="shared" si="3"/>
        <v>-8.4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4"/>
        <v>44268</v>
      </c>
      <c r="B19" s="15">
        <f>IF(WEEKDAY(A19)=1,0,IF(WEEKDAY(A19)=7,0,8.4*Zusammenfassung!$B$21))</f>
        <v>0</v>
      </c>
      <c r="C19" s="15">
        <f t="shared" si="2"/>
        <v>0</v>
      </c>
      <c r="D19" s="15">
        <f t="shared" si="3"/>
        <v>0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4"/>
        <v>44269</v>
      </c>
      <c r="B20" s="15">
        <f>IF(WEEKDAY(A20)=1,0,IF(WEEKDAY(A20)=7,0,8.4*Zusammenfassung!$B$21))</f>
        <v>0</v>
      </c>
      <c r="C20" s="15">
        <f t="shared" si="2"/>
        <v>0</v>
      </c>
      <c r="D20" s="15">
        <f t="shared" si="3"/>
        <v>0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4"/>
        <v>44270</v>
      </c>
      <c r="B21" s="15">
        <f>IF(WEEKDAY(A21)=1,0,IF(WEEKDAY(A21)=7,0,8.4*Zusammenfassung!$B$21))</f>
        <v>8.4</v>
      </c>
      <c r="C21" s="108">
        <f t="shared" si="2"/>
        <v>0</v>
      </c>
      <c r="D21" s="108">
        <f t="shared" si="3"/>
        <v>-8.4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4"/>
        <v>44271</v>
      </c>
      <c r="B22" s="15">
        <f>IF(WEEKDAY(A22)=1,0,IF(WEEKDAY(A22)=7,0,8.4*Zusammenfassung!$B$21))</f>
        <v>8.4</v>
      </c>
      <c r="C22" s="15">
        <f t="shared" si="2"/>
        <v>0</v>
      </c>
      <c r="D22" s="15">
        <f t="shared" si="3"/>
        <v>-8.4</v>
      </c>
      <c r="E22" s="15"/>
      <c r="G22" s="92"/>
      <c r="H22" s="93"/>
      <c r="I22" s="94"/>
      <c r="J22" s="95"/>
    </row>
    <row r="23" spans="1:77" x14ac:dyDescent="0.25">
      <c r="A23" s="16">
        <f t="shared" si="4"/>
        <v>44272</v>
      </c>
      <c r="B23" s="15">
        <f>IF(WEEKDAY(A23)=1,0,IF(WEEKDAY(A23)=7,0,8.4*Zusammenfassung!$B$21))</f>
        <v>8.4</v>
      </c>
      <c r="C23" s="15">
        <f t="shared" si="2"/>
        <v>0</v>
      </c>
      <c r="D23" s="15">
        <f t="shared" si="3"/>
        <v>-8.4</v>
      </c>
      <c r="E23" s="15"/>
      <c r="G23" s="92"/>
      <c r="H23" s="93"/>
      <c r="I23" s="94"/>
      <c r="J23" s="95"/>
    </row>
    <row r="24" spans="1:77" x14ac:dyDescent="0.25">
      <c r="A24" s="16">
        <f t="shared" si="4"/>
        <v>44273</v>
      </c>
      <c r="B24" s="15">
        <f>IF(WEEKDAY(A24)=1,0,IF(WEEKDAY(A24)=7,0,8.4*Zusammenfassung!$B$21))</f>
        <v>8.4</v>
      </c>
      <c r="C24" s="15">
        <f t="shared" si="2"/>
        <v>0</v>
      </c>
      <c r="D24" s="15">
        <f t="shared" si="3"/>
        <v>-8.4</v>
      </c>
      <c r="E24" s="15"/>
      <c r="G24" s="92"/>
      <c r="H24" s="93"/>
      <c r="I24" s="94"/>
      <c r="J24" s="95"/>
    </row>
    <row r="25" spans="1:77" x14ac:dyDescent="0.25">
      <c r="A25" s="16">
        <f t="shared" si="4"/>
        <v>44274</v>
      </c>
      <c r="B25" s="15">
        <f>IF(WEEKDAY(A25)=1,0,IF(WEEKDAY(A25)=7,0,8.4*Zusammenfassung!$B$21))</f>
        <v>8.4</v>
      </c>
      <c r="C25" s="15">
        <f t="shared" si="2"/>
        <v>0</v>
      </c>
      <c r="D25" s="15">
        <f t="shared" si="3"/>
        <v>-8.4</v>
      </c>
      <c r="E25" s="15"/>
      <c r="G25" s="92"/>
      <c r="H25" s="93"/>
      <c r="I25" s="94"/>
      <c r="J25" s="95"/>
    </row>
    <row r="26" spans="1:77" x14ac:dyDescent="0.25">
      <c r="A26" s="16">
        <f t="shared" si="4"/>
        <v>44275</v>
      </c>
      <c r="B26" s="15">
        <f>IF(WEEKDAY(A26)=1,0,IF(WEEKDAY(A26)=7,0,8.4*Zusammenfassung!$B$21))</f>
        <v>0</v>
      </c>
      <c r="C26" s="15">
        <f t="shared" si="2"/>
        <v>0</v>
      </c>
      <c r="D26" s="15">
        <f t="shared" si="3"/>
        <v>0</v>
      </c>
      <c r="E26" s="15"/>
      <c r="G26" s="92"/>
      <c r="H26" s="93"/>
      <c r="I26" s="94"/>
      <c r="J26" s="95"/>
    </row>
    <row r="27" spans="1:77" x14ac:dyDescent="0.25">
      <c r="A27" s="16">
        <f t="shared" si="4"/>
        <v>44276</v>
      </c>
      <c r="B27" s="15">
        <f>IF(WEEKDAY(A27)=1,0,IF(WEEKDAY(A27)=7,0,8.4*Zusammenfassung!$B$21))</f>
        <v>0</v>
      </c>
      <c r="C27" s="15">
        <f t="shared" si="2"/>
        <v>0</v>
      </c>
      <c r="D27" s="15">
        <f t="shared" si="3"/>
        <v>0</v>
      </c>
      <c r="E27" s="15"/>
      <c r="G27" s="92"/>
      <c r="H27" s="93"/>
      <c r="I27" s="94"/>
      <c r="J27" s="95"/>
    </row>
    <row r="28" spans="1:77" x14ac:dyDescent="0.25">
      <c r="A28" s="16">
        <f t="shared" si="4"/>
        <v>44277</v>
      </c>
      <c r="B28" s="15">
        <f>IF(WEEKDAY(A28)=1,0,IF(WEEKDAY(A28)=7,0,8.4*Zusammenfassung!$B$21))</f>
        <v>8.4</v>
      </c>
      <c r="C28" s="15">
        <f t="shared" si="2"/>
        <v>0</v>
      </c>
      <c r="D28" s="15">
        <f t="shared" si="3"/>
        <v>-8.4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44278</v>
      </c>
      <c r="B29" s="15">
        <f>IF(WEEKDAY(A29)=1,0,IF(WEEKDAY(A29)=7,0,8.4*Zusammenfassung!$B$21))</f>
        <v>8.4</v>
      </c>
      <c r="C29" s="15">
        <f t="shared" si="2"/>
        <v>0</v>
      </c>
      <c r="D29" s="15">
        <f t="shared" si="3"/>
        <v>-8.4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4"/>
        <v>44279</v>
      </c>
      <c r="B30" s="15">
        <f>IF(WEEKDAY(A30)=1,0,IF(WEEKDAY(A30)=7,0,8.4*Zusammenfassung!$B$21))</f>
        <v>8.4</v>
      </c>
      <c r="C30" s="15">
        <f t="shared" si="2"/>
        <v>0</v>
      </c>
      <c r="D30" s="15">
        <f t="shared" si="3"/>
        <v>-8.4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4"/>
        <v>44280</v>
      </c>
      <c r="B31" s="15">
        <f>IF(WEEKDAY(A31)=1,0,IF(WEEKDAY(A31)=7,0,8.4*Zusammenfassung!$B$21))</f>
        <v>8.4</v>
      </c>
      <c r="C31" s="15">
        <f t="shared" si="2"/>
        <v>0</v>
      </c>
      <c r="D31" s="15">
        <f t="shared" si="3"/>
        <v>-8.4</v>
      </c>
      <c r="E31" s="15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4"/>
        <v>44281</v>
      </c>
      <c r="B32" s="15">
        <f>IF(WEEKDAY(A32)=1,0,IF(WEEKDAY(A32)=7,0,8.4*Zusammenfassung!$B$21))</f>
        <v>8.4</v>
      </c>
      <c r="C32" s="15">
        <f t="shared" si="2"/>
        <v>0</v>
      </c>
      <c r="D32" s="15">
        <f t="shared" si="3"/>
        <v>-8.4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44282</v>
      </c>
      <c r="B33" s="15">
        <f>IF(WEEKDAY(A33)=1,0,IF(WEEKDAY(A33)=7,0,8.4*Zusammenfassung!$B$21))</f>
        <v>0</v>
      </c>
      <c r="C33" s="15">
        <f t="shared" si="2"/>
        <v>0</v>
      </c>
      <c r="D33" s="15">
        <f t="shared" si="3"/>
        <v>0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4"/>
        <v>44283</v>
      </c>
      <c r="B34" s="15">
        <f>IF(WEEKDAY(A34)=1,0,IF(WEEKDAY(A34)=7,0,8.4*Zusammenfassung!$B$21))</f>
        <v>0</v>
      </c>
      <c r="C34" s="15">
        <f t="shared" si="2"/>
        <v>0</v>
      </c>
      <c r="D34" s="15">
        <f t="shared" si="3"/>
        <v>0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4"/>
        <v>44284</v>
      </c>
      <c r="B35" s="15">
        <f>IF(WEEKDAY(A35)=1,0,IF(WEEKDAY(A35)=7,0,8.4*Zusammenfassung!$B$21))</f>
        <v>8.4</v>
      </c>
      <c r="C35" s="15">
        <f t="shared" si="2"/>
        <v>0</v>
      </c>
      <c r="D35" s="15">
        <f t="shared" si="3"/>
        <v>-8.4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s="23" customFormat="1" x14ac:dyDescent="0.25">
      <c r="A36" s="16">
        <f t="shared" si="4"/>
        <v>44285</v>
      </c>
      <c r="B36" s="15">
        <f>IF(WEEKDAY(A36)=1,0,IF(WEEKDAY(A36)=7,0,8.4*Zusammenfassung!$B$21))</f>
        <v>8.4</v>
      </c>
      <c r="C36" s="15">
        <f t="shared" si="2"/>
        <v>0</v>
      </c>
      <c r="D36" s="15">
        <f t="shared" si="3"/>
        <v>-8.4</v>
      </c>
      <c r="E36" s="15"/>
      <c r="F36" s="4"/>
      <c r="G36" s="92"/>
      <c r="H36" s="93"/>
      <c r="I36" s="94"/>
      <c r="J36" s="9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x14ac:dyDescent="0.25">
      <c r="A37" s="16">
        <f t="shared" si="4"/>
        <v>44286</v>
      </c>
      <c r="B37" s="15">
        <f>IF(WEEKDAY(A37)=1,0,IF(WEEKDAY(A37)=7,0,8.4*Zusammenfassung!$B$21))</f>
        <v>8.4</v>
      </c>
      <c r="C37" s="15">
        <f t="shared" si="2"/>
        <v>0</v>
      </c>
      <c r="D37" s="15">
        <f t="shared" si="3"/>
        <v>-8.4</v>
      </c>
      <c r="E37" s="15"/>
      <c r="G37" s="92"/>
      <c r="H37" s="93"/>
      <c r="I37" s="94"/>
      <c r="J37" s="95"/>
    </row>
  </sheetData>
  <mergeCells count="1">
    <mergeCell ref="A1:B1"/>
  </mergeCells>
  <phoneticPr fontId="35" type="noConversion"/>
  <hyperlinks>
    <hyperlink ref="H3" location="Arbeitsfelder!A14" display="Umfeld / Zusmmenarbeit" xr:uid="{00000000-0004-0000-0B00-000000000000}"/>
    <hyperlink ref="I3" location="Arbeitsfelder!A22" display="Institution / Schule" xr:uid="{00000000-0004-0000-0B00-000001000000}"/>
    <hyperlink ref="J3" location="Arbeitsfelder!A30" display="Qualitätssicherung" xr:uid="{00000000-0004-0000-0B00-000002000000}"/>
    <hyperlink ref="G3" location="Arbeitsfelder!A2" display="Kind" xr:uid="{00000000-0004-0000-0B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3"/>
  <dimension ref="A1:BY36"/>
  <sheetViews>
    <sheetView view="pageLayout" topLeftCell="A7" zoomScaleNormal="100" workbookViewId="0">
      <selection activeCell="E22" sqref="E22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5">
        <f>Zusammenfassung!A16</f>
        <v>44287</v>
      </c>
      <c r="B1" s="155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SUM(B7:B36)</f>
        <v>168.00000000000006</v>
      </c>
      <c r="C4" s="13">
        <f>SUM(C7:C36)</f>
        <v>0</v>
      </c>
      <c r="D4" s="13">
        <f>SUM(D7:D36)</f>
        <v>-168.00000000000006</v>
      </c>
      <c r="E4" s="13">
        <f>SUM(E7:E36)</f>
        <v>0</v>
      </c>
      <c r="F4" s="14"/>
      <c r="G4" s="36">
        <f>SUM(G7:G36)</f>
        <v>0</v>
      </c>
      <c r="H4" s="34">
        <f>SUM(H7:H36)</f>
        <v>0</v>
      </c>
      <c r="I4" s="32">
        <f>SUM(I7:I36)</f>
        <v>0</v>
      </c>
      <c r="J4" s="38">
        <f>SUM(J7:J36)</f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0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107">
        <f>A1</f>
        <v>44287</v>
      </c>
      <c r="B7" s="15">
        <f>IF(WEEKDAY(A7)=1,0,IF(WEEKDAY(A7)=7,0,8.4*Zusammenfassung!$B$21))</f>
        <v>8.4</v>
      </c>
      <c r="C7" s="108">
        <f t="shared" ref="C7:C36" si="1">SUM(G7:J7)</f>
        <v>0</v>
      </c>
      <c r="D7" s="108">
        <f t="shared" ref="D7:D36" si="2">C7+E7-B7</f>
        <v>-8.4</v>
      </c>
      <c r="E7" s="108"/>
      <c r="F7" s="109"/>
      <c r="G7" s="110"/>
      <c r="H7" s="111"/>
      <c r="I7" s="112"/>
      <c r="J7" s="113"/>
    </row>
    <row r="8" spans="1:77" s="85" customFormat="1" x14ac:dyDescent="0.25">
      <c r="A8" s="80">
        <f>A7+1</f>
        <v>44288</v>
      </c>
      <c r="B8" s="81">
        <v>0</v>
      </c>
      <c r="C8" s="81">
        <f t="shared" si="1"/>
        <v>0</v>
      </c>
      <c r="D8" s="81">
        <f t="shared" si="2"/>
        <v>0</v>
      </c>
      <c r="E8" s="81"/>
      <c r="F8" s="109"/>
      <c r="G8" s="110"/>
      <c r="H8" s="111"/>
      <c r="I8" s="112"/>
      <c r="J8" s="113"/>
      <c r="K8" s="85" t="s">
        <v>16</v>
      </c>
    </row>
    <row r="9" spans="1:77" x14ac:dyDescent="0.25">
      <c r="A9" s="16">
        <f t="shared" ref="A9:A36" si="3">A8+1</f>
        <v>44289</v>
      </c>
      <c r="B9" s="15">
        <f>IF(WEEKDAY(A9)=1,0,IF(WEEKDAY(A9)=7,0,8.4*Zusammenfassung!$B$21))</f>
        <v>0</v>
      </c>
      <c r="C9" s="15">
        <f t="shared" si="1"/>
        <v>0</v>
      </c>
      <c r="D9" s="15">
        <f t="shared" si="2"/>
        <v>0</v>
      </c>
      <c r="E9" s="15"/>
      <c r="G9" s="92"/>
      <c r="H9" s="93"/>
      <c r="I9" s="94"/>
      <c r="J9" s="95"/>
    </row>
    <row r="10" spans="1:77" x14ac:dyDescent="0.25">
      <c r="A10" s="16">
        <f t="shared" si="3"/>
        <v>44290</v>
      </c>
      <c r="B10" s="15">
        <f>IF(WEEKDAY(A10)=1,0,IF(WEEKDAY(A10)=7,0,8.4*Zusammenfassung!$B$21))</f>
        <v>0</v>
      </c>
      <c r="C10" s="15">
        <f t="shared" si="1"/>
        <v>0</v>
      </c>
      <c r="D10" s="15">
        <f t="shared" si="2"/>
        <v>0</v>
      </c>
      <c r="E10" s="15"/>
      <c r="G10" s="92"/>
      <c r="H10" s="93"/>
      <c r="I10" s="94"/>
      <c r="J10" s="95"/>
    </row>
    <row r="11" spans="1:77" x14ac:dyDescent="0.25">
      <c r="A11" s="80">
        <f t="shared" si="3"/>
        <v>44291</v>
      </c>
      <c r="B11" s="81">
        <v>0</v>
      </c>
      <c r="C11" s="81">
        <f t="shared" si="1"/>
        <v>0</v>
      </c>
      <c r="D11" s="81">
        <f t="shared" si="2"/>
        <v>0</v>
      </c>
      <c r="E11" s="15"/>
      <c r="G11" s="92"/>
      <c r="H11" s="93"/>
      <c r="I11" s="94"/>
      <c r="J11" s="95"/>
      <c r="K11" s="85" t="s">
        <v>17</v>
      </c>
    </row>
    <row r="12" spans="1:77" x14ac:dyDescent="0.25">
      <c r="A12" s="16">
        <f t="shared" si="3"/>
        <v>44292</v>
      </c>
      <c r="B12" s="15">
        <f>IF(WEEKDAY(A12)=1,0,IF(WEEKDAY(A12)=7,0,8.4*Zusammenfassung!$B$21))</f>
        <v>8.4</v>
      </c>
      <c r="C12" s="15">
        <f t="shared" si="1"/>
        <v>0</v>
      </c>
      <c r="D12" s="15">
        <f t="shared" si="2"/>
        <v>-8.4</v>
      </c>
      <c r="E12" s="15"/>
      <c r="G12" s="92"/>
      <c r="H12" s="93"/>
      <c r="I12" s="94"/>
      <c r="J12" s="95"/>
    </row>
    <row r="13" spans="1:77" x14ac:dyDescent="0.25">
      <c r="A13" s="16">
        <f t="shared" si="3"/>
        <v>44293</v>
      </c>
      <c r="B13" s="15">
        <f>IF(WEEKDAY(A13)=1,0,IF(WEEKDAY(A13)=7,0,8.4*Zusammenfassung!$B$21))</f>
        <v>8.4</v>
      </c>
      <c r="C13" s="15">
        <f t="shared" si="1"/>
        <v>0</v>
      </c>
      <c r="D13" s="15">
        <f t="shared" si="2"/>
        <v>-8.4</v>
      </c>
      <c r="E13" s="15"/>
      <c r="G13" s="92"/>
      <c r="H13" s="93"/>
      <c r="I13" s="94"/>
      <c r="J13" s="95"/>
    </row>
    <row r="14" spans="1:77" x14ac:dyDescent="0.25">
      <c r="A14" s="16">
        <f t="shared" si="3"/>
        <v>44294</v>
      </c>
      <c r="B14" s="15">
        <f>IF(WEEKDAY(A14)=1,0,IF(WEEKDAY(A14)=7,0,8.4*Zusammenfassung!$B$21))</f>
        <v>8.4</v>
      </c>
      <c r="C14" s="15">
        <f t="shared" si="1"/>
        <v>0</v>
      </c>
      <c r="D14" s="15">
        <f t="shared" si="2"/>
        <v>-8.4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3"/>
        <v>44295</v>
      </c>
      <c r="B15" s="15">
        <f>IF(WEEKDAY(A15)=1,0,IF(WEEKDAY(A15)=7,0,8.4*Zusammenfassung!$B$21))</f>
        <v>8.4</v>
      </c>
      <c r="C15" s="15">
        <f t="shared" si="1"/>
        <v>0</v>
      </c>
      <c r="D15" s="15">
        <f t="shared" si="2"/>
        <v>-8.4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x14ac:dyDescent="0.25">
      <c r="A16" s="16">
        <f t="shared" si="3"/>
        <v>44296</v>
      </c>
      <c r="B16" s="15">
        <f>IF(WEEKDAY(A16)=1,0,IF(WEEKDAY(A16)=7,0,8.4*Zusammenfassung!$B$21))</f>
        <v>0</v>
      </c>
      <c r="C16" s="15">
        <f t="shared" ref="C16:C20" si="4">SUM(G16:J16)</f>
        <v>0</v>
      </c>
      <c r="D16" s="15">
        <f t="shared" ref="D16:D20" si="5">C16+E16-B16</f>
        <v>0</v>
      </c>
      <c r="E16" s="81"/>
      <c r="G16" s="92"/>
      <c r="H16" s="93"/>
      <c r="I16" s="94"/>
      <c r="J16" s="95"/>
    </row>
    <row r="17" spans="1:77" s="23" customFormat="1" x14ac:dyDescent="0.25">
      <c r="A17" s="16">
        <f t="shared" si="3"/>
        <v>44297</v>
      </c>
      <c r="B17" s="15">
        <f>IF(WEEKDAY(A17)=1,0,IF(WEEKDAY(A17)=7,0,8.4*Zusammenfassung!$B$21))</f>
        <v>0</v>
      </c>
      <c r="C17" s="15">
        <f t="shared" si="4"/>
        <v>0</v>
      </c>
      <c r="D17" s="15">
        <f t="shared" si="5"/>
        <v>0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3"/>
        <v>44298</v>
      </c>
      <c r="B18" s="15">
        <f>IF(WEEKDAY(A18)=1,0,IF(WEEKDAY(A18)=7,0,8.4*Zusammenfassung!$B$21))</f>
        <v>8.4</v>
      </c>
      <c r="C18" s="15">
        <f t="shared" si="4"/>
        <v>0</v>
      </c>
      <c r="D18" s="15">
        <f t="shared" si="5"/>
        <v>-8.4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x14ac:dyDescent="0.25">
      <c r="A19" s="16">
        <f t="shared" si="3"/>
        <v>44299</v>
      </c>
      <c r="B19" s="15">
        <f>IF(WEEKDAY(A19)=1,0,IF(WEEKDAY(A19)=7,0,8.4*Zusammenfassung!$B$21))</f>
        <v>8.4</v>
      </c>
      <c r="C19" s="15">
        <f t="shared" si="4"/>
        <v>0</v>
      </c>
      <c r="D19" s="15">
        <f t="shared" si="5"/>
        <v>-8.4</v>
      </c>
      <c r="E19" s="81"/>
      <c r="G19" s="92"/>
      <c r="H19" s="93"/>
      <c r="I19" s="94"/>
      <c r="J19" s="95"/>
    </row>
    <row r="20" spans="1:77" s="23" customFormat="1" x14ac:dyDescent="0.25">
      <c r="A20" s="16">
        <f t="shared" si="3"/>
        <v>44300</v>
      </c>
      <c r="B20" s="15">
        <f>IF(WEEKDAY(A20)=1,0,IF(WEEKDAY(A20)=7,0,8.4*Zusammenfassung!$B$21))</f>
        <v>8.4</v>
      </c>
      <c r="C20" s="15">
        <f t="shared" si="4"/>
        <v>0</v>
      </c>
      <c r="D20" s="15">
        <f t="shared" si="5"/>
        <v>-8.4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3"/>
        <v>44301</v>
      </c>
      <c r="B21" s="15">
        <f>IF(WEEKDAY(A21)=1,0,IF(WEEKDAY(A21)=7,0,8.4*Zusammenfassung!$B$21))</f>
        <v>8.4</v>
      </c>
      <c r="C21" s="108">
        <f t="shared" si="1"/>
        <v>0</v>
      </c>
      <c r="D21" s="108">
        <f t="shared" si="2"/>
        <v>-8.4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3"/>
        <v>44302</v>
      </c>
      <c r="B22" s="15">
        <f>IF(WEEKDAY(A22)=1,0,IF(WEEKDAY(A22)=7,0,8.4*Zusammenfassung!$B$21))</f>
        <v>8.4</v>
      </c>
      <c r="C22" s="15">
        <f t="shared" si="1"/>
        <v>0</v>
      </c>
      <c r="D22" s="15">
        <f t="shared" si="2"/>
        <v>-8.4</v>
      </c>
      <c r="E22" s="15"/>
      <c r="G22" s="92"/>
      <c r="H22" s="93"/>
      <c r="I22" s="94"/>
      <c r="J22" s="95"/>
    </row>
    <row r="23" spans="1:77" x14ac:dyDescent="0.25">
      <c r="A23" s="16">
        <f t="shared" si="3"/>
        <v>44303</v>
      </c>
      <c r="B23" s="15">
        <f>IF(WEEKDAY(A23)=1,0,IF(WEEKDAY(A23)=7,0,8.4*Zusammenfassung!$B$21))</f>
        <v>0</v>
      </c>
      <c r="C23" s="15">
        <f t="shared" si="1"/>
        <v>0</v>
      </c>
      <c r="D23" s="15">
        <f t="shared" si="2"/>
        <v>0</v>
      </c>
      <c r="E23" s="15"/>
      <c r="G23" s="92"/>
      <c r="H23" s="93"/>
      <c r="I23" s="94"/>
      <c r="J23" s="95"/>
    </row>
    <row r="24" spans="1:77" x14ac:dyDescent="0.25">
      <c r="A24" s="16">
        <f t="shared" si="3"/>
        <v>44304</v>
      </c>
      <c r="B24" s="15">
        <f>IF(WEEKDAY(A24)=1,0,IF(WEEKDAY(A24)=7,0,8.4*Zusammenfassung!$B$21))</f>
        <v>0</v>
      </c>
      <c r="C24" s="15">
        <f t="shared" si="1"/>
        <v>0</v>
      </c>
      <c r="D24" s="15">
        <f t="shared" si="2"/>
        <v>0</v>
      </c>
      <c r="E24" s="15"/>
      <c r="G24" s="92"/>
      <c r="H24" s="93"/>
      <c r="I24" s="94"/>
      <c r="J24" s="95"/>
    </row>
    <row r="25" spans="1:77" x14ac:dyDescent="0.25">
      <c r="A25" s="16">
        <f t="shared" si="3"/>
        <v>44305</v>
      </c>
      <c r="B25" s="15">
        <f>IF(WEEKDAY(A25)=1,0,IF(WEEKDAY(A25)=7,0,8.4*Zusammenfassung!$B$21))</f>
        <v>8.4</v>
      </c>
      <c r="C25" s="15">
        <f t="shared" si="1"/>
        <v>0</v>
      </c>
      <c r="D25" s="15">
        <f t="shared" si="2"/>
        <v>-8.4</v>
      </c>
      <c r="E25" s="15"/>
      <c r="G25" s="92"/>
      <c r="H25" s="93"/>
      <c r="I25" s="94"/>
      <c r="J25" s="95"/>
    </row>
    <row r="26" spans="1:77" x14ac:dyDescent="0.25">
      <c r="A26" s="16">
        <f t="shared" si="3"/>
        <v>44306</v>
      </c>
      <c r="B26" s="15">
        <f>IF(WEEKDAY(A26)=1,0,IF(WEEKDAY(A26)=7,0,8.4*Zusammenfassung!$B$21))</f>
        <v>8.4</v>
      </c>
      <c r="C26" s="15">
        <f t="shared" si="1"/>
        <v>0</v>
      </c>
      <c r="D26" s="15">
        <f t="shared" si="2"/>
        <v>-8.4</v>
      </c>
      <c r="E26" s="15"/>
      <c r="G26" s="92"/>
      <c r="H26" s="93"/>
      <c r="I26" s="94"/>
      <c r="J26" s="95"/>
    </row>
    <row r="27" spans="1:77" x14ac:dyDescent="0.25">
      <c r="A27" s="16">
        <f t="shared" si="3"/>
        <v>44307</v>
      </c>
      <c r="B27" s="15">
        <f>IF(WEEKDAY(A27)=1,0,IF(WEEKDAY(A27)=7,0,8.4*Zusammenfassung!$B$21))</f>
        <v>8.4</v>
      </c>
      <c r="C27" s="15">
        <f t="shared" si="1"/>
        <v>0</v>
      </c>
      <c r="D27" s="15">
        <f t="shared" si="2"/>
        <v>-8.4</v>
      </c>
      <c r="E27" s="15"/>
      <c r="G27" s="92"/>
      <c r="H27" s="93"/>
      <c r="I27" s="94"/>
      <c r="J27" s="95"/>
    </row>
    <row r="28" spans="1:77" x14ac:dyDescent="0.25">
      <c r="A28" s="16">
        <f t="shared" si="3"/>
        <v>44308</v>
      </c>
      <c r="B28" s="15">
        <f>IF(WEEKDAY(A28)=1,0,IF(WEEKDAY(A28)=7,0,8.4*Zusammenfassung!$B$21))</f>
        <v>8.4</v>
      </c>
      <c r="C28" s="15">
        <f t="shared" si="1"/>
        <v>0</v>
      </c>
      <c r="D28" s="15">
        <f t="shared" si="2"/>
        <v>-8.4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44309</v>
      </c>
      <c r="B29" s="15">
        <f>IF(WEEKDAY(A29)=1,0,IF(WEEKDAY(A29)=7,0,8.4*Zusammenfassung!$B$21))</f>
        <v>8.4</v>
      </c>
      <c r="C29" s="15">
        <f t="shared" si="1"/>
        <v>0</v>
      </c>
      <c r="D29" s="15">
        <f t="shared" si="2"/>
        <v>-8.4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3"/>
        <v>44310</v>
      </c>
      <c r="B30" s="15">
        <f>IF(WEEKDAY(A30)=1,0,IF(WEEKDAY(A30)=7,0,8.4*Zusammenfassung!$B$21))</f>
        <v>0</v>
      </c>
      <c r="C30" s="15">
        <f t="shared" si="1"/>
        <v>0</v>
      </c>
      <c r="D30" s="15">
        <f t="shared" si="2"/>
        <v>0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3"/>
        <v>44311</v>
      </c>
      <c r="B31" s="15">
        <f>IF(WEEKDAY(A31)=1,0,IF(WEEKDAY(A31)=7,0,8.4*Zusammenfassung!$B$21))</f>
        <v>0</v>
      </c>
      <c r="C31" s="15">
        <f t="shared" si="1"/>
        <v>0</v>
      </c>
      <c r="D31" s="15">
        <f t="shared" si="2"/>
        <v>0</v>
      </c>
      <c r="E31" s="15"/>
      <c r="F31" s="4"/>
      <c r="G31" s="92"/>
      <c r="H31" s="93"/>
      <c r="I31" s="94"/>
      <c r="J31" s="95"/>
      <c r="K31" s="3"/>
      <c r="L31" s="3" t="s">
        <v>8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3"/>
        <v>44312</v>
      </c>
      <c r="B32" s="15">
        <f>IF(WEEKDAY(A32)=1,0,IF(WEEKDAY(A32)=7,0,8.4*Zusammenfassung!$B$21))</f>
        <v>8.4</v>
      </c>
      <c r="C32" s="15">
        <f t="shared" si="1"/>
        <v>0</v>
      </c>
      <c r="D32" s="15">
        <f t="shared" si="2"/>
        <v>-8.4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44313</v>
      </c>
      <c r="B33" s="15">
        <f>IF(WEEKDAY(A33)=1,0,IF(WEEKDAY(A33)=7,0,8.4*Zusammenfassung!$B$21))</f>
        <v>8.4</v>
      </c>
      <c r="C33" s="15">
        <f t="shared" si="1"/>
        <v>0</v>
      </c>
      <c r="D33" s="15">
        <f t="shared" si="2"/>
        <v>-8.4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3"/>
        <v>44314</v>
      </c>
      <c r="B34" s="15">
        <f>IF(WEEKDAY(A34)=1,0,IF(WEEKDAY(A34)=7,0,8.4*Zusammenfassung!$B$21))</f>
        <v>8.4</v>
      </c>
      <c r="C34" s="15">
        <f t="shared" si="1"/>
        <v>0</v>
      </c>
      <c r="D34" s="15">
        <f t="shared" si="2"/>
        <v>-8.4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3"/>
        <v>44315</v>
      </c>
      <c r="B35" s="15">
        <f>IF(WEEKDAY(A35)=1,0,IF(WEEKDAY(A35)=7,0,8.4*Zusammenfassung!$B$21))</f>
        <v>8.4</v>
      </c>
      <c r="C35" s="15">
        <f t="shared" si="1"/>
        <v>0</v>
      </c>
      <c r="D35" s="15">
        <f t="shared" si="2"/>
        <v>-8.4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x14ac:dyDescent="0.25">
      <c r="A36" s="16">
        <f t="shared" si="3"/>
        <v>44316</v>
      </c>
      <c r="B36" s="15">
        <f>IF(WEEKDAY(A36)=1,0,IF(WEEKDAY(A36)=7,0,8.4*Zusammenfassung!$B$21))</f>
        <v>8.4</v>
      </c>
      <c r="C36" s="15">
        <f t="shared" si="1"/>
        <v>0</v>
      </c>
      <c r="D36" s="15">
        <f t="shared" si="2"/>
        <v>-8.4</v>
      </c>
      <c r="E36" s="15"/>
      <c r="G36" s="92"/>
      <c r="H36" s="93"/>
      <c r="I36" s="94"/>
      <c r="J36" s="95"/>
    </row>
  </sheetData>
  <mergeCells count="1">
    <mergeCell ref="A1:B1"/>
  </mergeCells>
  <phoneticPr fontId="35" type="noConversion"/>
  <hyperlinks>
    <hyperlink ref="H3" location="Arbeitsfelder!A14" display="Umfeld / Zusmmenarbeit" xr:uid="{00000000-0004-0000-0C00-000000000000}"/>
    <hyperlink ref="I3" location="Arbeitsfelder!A22" display="Institution / Schule" xr:uid="{00000000-0004-0000-0C00-000001000000}"/>
    <hyperlink ref="J3" location="Arbeitsfelder!A30" display="Qualitätssicherung" xr:uid="{00000000-0004-0000-0C00-000002000000}"/>
    <hyperlink ref="G3" location="Arbeitsfelder!A2" display="Kind" xr:uid="{00000000-0004-0000-0C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4"/>
  <dimension ref="A1:BY37"/>
  <sheetViews>
    <sheetView topLeftCell="A13" zoomScaleNormal="100" workbookViewId="0">
      <selection activeCell="K32" sqref="K32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5">
        <f>Zusammenfassung!A17</f>
        <v>44317</v>
      </c>
      <c r="B1" s="155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SUM(B7:B37)</f>
        <v>134.40000000000003</v>
      </c>
      <c r="C4" s="13">
        <f>SUM(C7:C37)</f>
        <v>0</v>
      </c>
      <c r="D4" s="13">
        <f>SUM(D7:D37)</f>
        <v>-134.40000000000003</v>
      </c>
      <c r="E4" s="13">
        <f>SUM(E7:E37)</f>
        <v>0</v>
      </c>
      <c r="F4" s="14"/>
      <c r="G4" s="36">
        <f>SUM(G7:G37)</f>
        <v>0</v>
      </c>
      <c r="H4" s="34">
        <f t="shared" ref="H4:J4" si="0">SUM(H7:H37)</f>
        <v>0</v>
      </c>
      <c r="I4" s="32">
        <f t="shared" si="0"/>
        <v>0</v>
      </c>
      <c r="J4" s="38">
        <f t="shared" si="0"/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1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107">
        <f>A1</f>
        <v>44317</v>
      </c>
      <c r="B7" s="15">
        <f>IF(WEEKDAY(A7)=1,0,IF(WEEKDAY(A7)=7,0,8.4*Zusammenfassung!$B$21))</f>
        <v>0</v>
      </c>
      <c r="C7" s="108">
        <f t="shared" ref="C7:C37" si="2">SUM(G7:J7)</f>
        <v>0</v>
      </c>
      <c r="D7" s="108">
        <f t="shared" ref="D7:D37" si="3">C7+E7-B7</f>
        <v>0</v>
      </c>
      <c r="E7" s="108"/>
      <c r="F7" s="109"/>
      <c r="G7" s="110"/>
      <c r="H7" s="111"/>
      <c r="I7" s="112"/>
      <c r="J7" s="113"/>
    </row>
    <row r="8" spans="1:77" x14ac:dyDescent="0.25">
      <c r="A8" s="16">
        <f>A7+1</f>
        <v>44318</v>
      </c>
      <c r="B8" s="15">
        <f>IF(WEEKDAY(A8)=1,0,IF(WEEKDAY(A8)=7,0,8.4*Zusammenfassung!$B$21))</f>
        <v>0</v>
      </c>
      <c r="C8" s="15">
        <f t="shared" si="2"/>
        <v>0</v>
      </c>
      <c r="D8" s="15">
        <f t="shared" si="3"/>
        <v>0</v>
      </c>
      <c r="E8" s="15"/>
      <c r="G8" s="92"/>
      <c r="H8" s="93"/>
      <c r="I8" s="94"/>
      <c r="J8" s="95"/>
    </row>
    <row r="9" spans="1:77" x14ac:dyDescent="0.25">
      <c r="A9" s="16">
        <f t="shared" ref="A9:A37" si="4">A8+1</f>
        <v>44319</v>
      </c>
      <c r="B9" s="15">
        <f>IF(WEEKDAY(A9)=1,0,IF(WEEKDAY(A9)=7,0,8.4*Zusammenfassung!$B$21))</f>
        <v>8.4</v>
      </c>
      <c r="C9" s="15">
        <f t="shared" si="2"/>
        <v>0</v>
      </c>
      <c r="D9" s="15">
        <f t="shared" si="3"/>
        <v>-8.4</v>
      </c>
      <c r="E9" s="15"/>
      <c r="G9" s="92"/>
      <c r="H9" s="93"/>
      <c r="I9" s="94"/>
      <c r="J9" s="95"/>
    </row>
    <row r="10" spans="1:77" x14ac:dyDescent="0.25">
      <c r="A10" s="16">
        <f t="shared" si="4"/>
        <v>44320</v>
      </c>
      <c r="B10" s="15">
        <f>IF(WEEKDAY(A10)=1,0,IF(WEEKDAY(A10)=7,0,8.4*Zusammenfassung!$B$21))</f>
        <v>8.4</v>
      </c>
      <c r="C10" s="15">
        <f t="shared" si="2"/>
        <v>0</v>
      </c>
      <c r="D10" s="15">
        <f t="shared" si="3"/>
        <v>-8.4</v>
      </c>
      <c r="E10" s="15"/>
      <c r="G10" s="92"/>
      <c r="H10" s="93"/>
      <c r="I10" s="94"/>
      <c r="J10" s="95"/>
    </row>
    <row r="11" spans="1:77" x14ac:dyDescent="0.25">
      <c r="A11" s="16">
        <f t="shared" si="4"/>
        <v>44321</v>
      </c>
      <c r="B11" s="15">
        <f>IF(WEEKDAY(A11)=1,0,IF(WEEKDAY(A11)=7,0,8.4*Zusammenfassung!$B$21))</f>
        <v>8.4</v>
      </c>
      <c r="C11" s="15">
        <f t="shared" si="2"/>
        <v>0</v>
      </c>
      <c r="D11" s="15">
        <f t="shared" si="3"/>
        <v>-8.4</v>
      </c>
      <c r="E11" s="15"/>
      <c r="G11" s="92"/>
      <c r="H11" s="93"/>
      <c r="I11" s="94"/>
      <c r="J11" s="95"/>
    </row>
    <row r="12" spans="1:77" x14ac:dyDescent="0.25">
      <c r="A12" s="16">
        <f t="shared" si="4"/>
        <v>44322</v>
      </c>
      <c r="B12" s="15">
        <f>IF(WEEKDAY(A12)=1,0,IF(WEEKDAY(A12)=7,0,8.4*Zusammenfassung!$B$21))</f>
        <v>8.4</v>
      </c>
      <c r="C12" s="15">
        <f t="shared" si="2"/>
        <v>0</v>
      </c>
      <c r="D12" s="15">
        <f t="shared" si="3"/>
        <v>-8.4</v>
      </c>
      <c r="E12" s="15"/>
      <c r="G12" s="92"/>
      <c r="H12" s="93"/>
      <c r="I12" s="94"/>
      <c r="J12" s="95"/>
    </row>
    <row r="13" spans="1:77" x14ac:dyDescent="0.25">
      <c r="A13" s="16">
        <f t="shared" si="4"/>
        <v>44323</v>
      </c>
      <c r="B13" s="15">
        <f>IF(WEEKDAY(A13)=1,0,IF(WEEKDAY(A13)=7,0,8.4*Zusammenfassung!$B$21))</f>
        <v>8.4</v>
      </c>
      <c r="C13" s="15">
        <f t="shared" si="2"/>
        <v>0</v>
      </c>
      <c r="D13" s="15">
        <f t="shared" si="3"/>
        <v>-8.4</v>
      </c>
      <c r="E13" s="15"/>
      <c r="G13" s="92"/>
      <c r="H13" s="93"/>
      <c r="I13" s="94"/>
      <c r="J13" s="95"/>
    </row>
    <row r="14" spans="1:77" x14ac:dyDescent="0.25">
      <c r="A14" s="16">
        <f t="shared" si="4"/>
        <v>44324</v>
      </c>
      <c r="B14" s="15">
        <f>IF(WEEKDAY(A14)=1,0,IF(WEEKDAY(A14)=7,0,8.4*Zusammenfassung!$B$21))</f>
        <v>0</v>
      </c>
      <c r="C14" s="15">
        <f t="shared" si="2"/>
        <v>0</v>
      </c>
      <c r="D14" s="15">
        <f t="shared" si="3"/>
        <v>0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4"/>
        <v>44325</v>
      </c>
      <c r="B15" s="15">
        <f>IF(WEEKDAY(A15)=1,0,IF(WEEKDAY(A15)=7,0,8.4*Zusammenfassung!$B$21))</f>
        <v>0</v>
      </c>
      <c r="C15" s="15">
        <f t="shared" si="2"/>
        <v>0</v>
      </c>
      <c r="D15" s="15">
        <f t="shared" si="3"/>
        <v>0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86" customFormat="1" x14ac:dyDescent="0.25">
      <c r="A16" s="107">
        <f t="shared" si="4"/>
        <v>44326</v>
      </c>
      <c r="B16" s="108">
        <v>0</v>
      </c>
      <c r="C16" s="108">
        <f t="shared" si="2"/>
        <v>0</v>
      </c>
      <c r="D16" s="108">
        <f t="shared" si="3"/>
        <v>0</v>
      </c>
      <c r="E16" s="108"/>
      <c r="F16" s="84"/>
      <c r="G16" s="96"/>
      <c r="H16" s="97"/>
      <c r="I16" s="98"/>
      <c r="J16" s="99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</row>
    <row r="17" spans="1:77" s="23" customFormat="1" x14ac:dyDescent="0.25">
      <c r="A17" s="16">
        <f t="shared" si="4"/>
        <v>44327</v>
      </c>
      <c r="B17" s="108">
        <f>IF(WEEKDAY(A17)=1,0,IF(WEEKDAY(A17)=7,0,8.4*Zusammenfassung!$B$21))</f>
        <v>8.4</v>
      </c>
      <c r="C17" s="108">
        <f t="shared" si="2"/>
        <v>0</v>
      </c>
      <c r="D17" s="108">
        <f t="shared" si="3"/>
        <v>-8.4</v>
      </c>
      <c r="E17" s="108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4"/>
        <v>44328</v>
      </c>
      <c r="B18" s="15">
        <f>IF(WEEKDAY(A18)=1,0,IF(WEEKDAY(A18)=7,0,8.4*Zusammenfassung!$B$21))</f>
        <v>8.4</v>
      </c>
      <c r="C18" s="15">
        <f t="shared" si="2"/>
        <v>0</v>
      </c>
      <c r="D18" s="15">
        <f t="shared" si="3"/>
        <v>-8.4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80">
        <f t="shared" si="4"/>
        <v>44329</v>
      </c>
      <c r="B19" s="81">
        <v>0</v>
      </c>
      <c r="C19" s="81">
        <f t="shared" si="2"/>
        <v>0</v>
      </c>
      <c r="D19" s="81">
        <f t="shared" si="3"/>
        <v>0</v>
      </c>
      <c r="E19" s="15"/>
      <c r="F19" s="4"/>
      <c r="G19" s="92"/>
      <c r="H19" s="93"/>
      <c r="I19" s="94"/>
      <c r="J19" s="95"/>
      <c r="K19" s="85" t="s">
        <v>20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4"/>
        <v>44330</v>
      </c>
      <c r="B20" s="15">
        <v>0</v>
      </c>
      <c r="C20" s="15">
        <f t="shared" si="2"/>
        <v>0</v>
      </c>
      <c r="D20" s="15">
        <f t="shared" si="3"/>
        <v>0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4"/>
        <v>44331</v>
      </c>
      <c r="B21" s="15">
        <f>IF(WEEKDAY(A21)=1,0,IF(WEEKDAY(A21)=7,0,8.4*Zusammenfassung!$B$21))</f>
        <v>0</v>
      </c>
      <c r="C21" s="108">
        <f t="shared" si="2"/>
        <v>0</v>
      </c>
      <c r="D21" s="108">
        <f t="shared" si="3"/>
        <v>0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4"/>
        <v>44332</v>
      </c>
      <c r="B22" s="15">
        <f>IF(WEEKDAY(A22)=1,0,IF(WEEKDAY(A22)=7,0,8.4*Zusammenfassung!$B$21))</f>
        <v>0</v>
      </c>
      <c r="C22" s="15">
        <f t="shared" si="2"/>
        <v>0</v>
      </c>
      <c r="D22" s="15">
        <f t="shared" si="3"/>
        <v>0</v>
      </c>
      <c r="E22" s="15"/>
      <c r="G22" s="92"/>
      <c r="H22" s="93"/>
      <c r="I22" s="94"/>
      <c r="J22" s="95"/>
    </row>
    <row r="23" spans="1:77" x14ac:dyDescent="0.25">
      <c r="A23" s="16">
        <f t="shared" si="4"/>
        <v>44333</v>
      </c>
      <c r="B23" s="15">
        <f>IF(WEEKDAY(A23)=1,0,IF(WEEKDAY(A23)=7,0,8.4*Zusammenfassung!$B$21))</f>
        <v>8.4</v>
      </c>
      <c r="C23" s="15">
        <f t="shared" si="2"/>
        <v>0</v>
      </c>
      <c r="D23" s="15">
        <f t="shared" si="3"/>
        <v>-8.4</v>
      </c>
      <c r="E23" s="15"/>
      <c r="G23" s="92"/>
      <c r="H23" s="93"/>
      <c r="I23" s="94"/>
      <c r="J23" s="95"/>
    </row>
    <row r="24" spans="1:77" x14ac:dyDescent="0.25">
      <c r="A24" s="16">
        <f t="shared" si="4"/>
        <v>44334</v>
      </c>
      <c r="B24" s="15">
        <f>IF(WEEKDAY(A24)=1,0,IF(WEEKDAY(A24)=7,0,8.4*Zusammenfassung!$B$21))</f>
        <v>8.4</v>
      </c>
      <c r="C24" s="15">
        <f t="shared" si="2"/>
        <v>0</v>
      </c>
      <c r="D24" s="15">
        <f t="shared" si="3"/>
        <v>-8.4</v>
      </c>
      <c r="E24" s="15"/>
      <c r="G24" s="92"/>
      <c r="H24" s="93"/>
      <c r="I24" s="94"/>
      <c r="J24" s="95"/>
    </row>
    <row r="25" spans="1:77" x14ac:dyDescent="0.25">
      <c r="A25" s="16">
        <f t="shared" si="4"/>
        <v>44335</v>
      </c>
      <c r="B25" s="15">
        <f>IF(WEEKDAY(A25)=1,0,IF(WEEKDAY(A25)=7,0,8.4*Zusammenfassung!$B$21))</f>
        <v>8.4</v>
      </c>
      <c r="C25" s="15">
        <f t="shared" si="2"/>
        <v>0</v>
      </c>
      <c r="D25" s="15">
        <f t="shared" si="3"/>
        <v>-8.4</v>
      </c>
      <c r="E25" s="15"/>
      <c r="G25" s="92"/>
      <c r="H25" s="93"/>
      <c r="I25" s="94"/>
      <c r="J25" s="95"/>
    </row>
    <row r="26" spans="1:77" x14ac:dyDescent="0.25">
      <c r="A26" s="16">
        <f t="shared" si="4"/>
        <v>44336</v>
      </c>
      <c r="B26" s="15">
        <f>IF(WEEKDAY(A26)=1,0,IF(WEEKDAY(A26)=7,0,8.4*Zusammenfassung!$B$21))</f>
        <v>8.4</v>
      </c>
      <c r="C26" s="15">
        <f t="shared" si="2"/>
        <v>0</v>
      </c>
      <c r="D26" s="15">
        <f t="shared" si="3"/>
        <v>-8.4</v>
      </c>
      <c r="E26" s="15"/>
      <c r="G26" s="92"/>
      <c r="H26" s="93"/>
      <c r="I26" s="94"/>
      <c r="J26" s="95"/>
    </row>
    <row r="27" spans="1:77" x14ac:dyDescent="0.25">
      <c r="A27" s="16">
        <f t="shared" si="4"/>
        <v>44337</v>
      </c>
      <c r="B27" s="15">
        <f>IF(WEEKDAY(A27)=1,0,IF(WEEKDAY(A27)=7,0,8.4*Zusammenfassung!$B$21))</f>
        <v>8.4</v>
      </c>
      <c r="C27" s="15">
        <f t="shared" ref="C27" si="5">SUM(G27:J27)</f>
        <v>0</v>
      </c>
      <c r="D27" s="15">
        <f t="shared" ref="D27" si="6">C27+E27-B27</f>
        <v>-8.4</v>
      </c>
      <c r="E27" s="81"/>
      <c r="F27" s="84"/>
      <c r="G27" s="96"/>
      <c r="H27" s="97"/>
      <c r="I27" s="98"/>
      <c r="J27" s="99"/>
    </row>
    <row r="28" spans="1:77" x14ac:dyDescent="0.25">
      <c r="A28" s="107">
        <f t="shared" si="4"/>
        <v>44338</v>
      </c>
      <c r="B28" s="108">
        <f>IF(WEEKDAY(A28)=1,0,IF(WEEKDAY(A28)=7,0,8.4*Zusammenfassung!$B$21))</f>
        <v>0</v>
      </c>
      <c r="C28" s="108">
        <f t="shared" si="2"/>
        <v>0</v>
      </c>
      <c r="D28" s="108">
        <f t="shared" si="3"/>
        <v>0</v>
      </c>
      <c r="E28" s="108"/>
      <c r="G28" s="92"/>
      <c r="H28" s="93"/>
      <c r="I28" s="94"/>
      <c r="J28" s="95"/>
    </row>
    <row r="29" spans="1:77" s="23" customFormat="1" x14ac:dyDescent="0.25">
      <c r="A29" s="107">
        <f>A28+1</f>
        <v>44339</v>
      </c>
      <c r="B29" s="108">
        <f>IF(WEEKDAY(A29)=1,0,IF(WEEKDAY(A29)=7,0,8.4*Zusammenfassung!$B$21))</f>
        <v>0</v>
      </c>
      <c r="C29" s="108">
        <f t="shared" si="2"/>
        <v>0</v>
      </c>
      <c r="D29" s="108">
        <f t="shared" si="3"/>
        <v>0</v>
      </c>
      <c r="E29" s="108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80">
        <f t="shared" si="4"/>
        <v>44340</v>
      </c>
      <c r="B30" s="81">
        <v>0</v>
      </c>
      <c r="C30" s="81">
        <f t="shared" si="2"/>
        <v>0</v>
      </c>
      <c r="D30" s="81">
        <f t="shared" si="3"/>
        <v>0</v>
      </c>
      <c r="E30" s="108"/>
      <c r="F30" s="4"/>
      <c r="G30" s="92"/>
      <c r="H30" s="93"/>
      <c r="I30" s="94"/>
      <c r="J30" s="95"/>
      <c r="K30" s="85" t="s">
        <v>57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07">
        <f t="shared" si="4"/>
        <v>44341</v>
      </c>
      <c r="B31" s="108">
        <f>IF(WEEKDAY(A31)=1,0,IF(WEEKDAY(A31)=7,0,8.4*Zusammenfassung!$B$21))</f>
        <v>8.4</v>
      </c>
      <c r="C31" s="108">
        <f t="shared" si="2"/>
        <v>0</v>
      </c>
      <c r="D31" s="108">
        <f t="shared" si="3"/>
        <v>-8.4</v>
      </c>
      <c r="E31" s="108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07">
        <f t="shared" si="4"/>
        <v>44342</v>
      </c>
      <c r="B32" s="108">
        <f>IF(WEEKDAY(A32)=1,0,IF(WEEKDAY(A32)=7,0,8.4*Zusammenfassung!$B$21))</f>
        <v>8.4</v>
      </c>
      <c r="C32" s="108">
        <f t="shared" si="2"/>
        <v>0</v>
      </c>
      <c r="D32" s="108">
        <f t="shared" si="3"/>
        <v>-8.4</v>
      </c>
      <c r="E32" s="108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07">
        <f>A32+1</f>
        <v>44343</v>
      </c>
      <c r="B33" s="108">
        <f>IF(WEEKDAY(A33)=1,0,IF(WEEKDAY(A33)=7,0,8.4*Zusammenfassung!$B$21))</f>
        <v>8.4</v>
      </c>
      <c r="C33" s="108">
        <f t="shared" si="2"/>
        <v>0</v>
      </c>
      <c r="D33" s="108">
        <f t="shared" si="3"/>
        <v>-8.4</v>
      </c>
      <c r="E33" s="108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07">
        <f t="shared" si="4"/>
        <v>44344</v>
      </c>
      <c r="B34" s="108">
        <f>IF(WEEKDAY(A34)=1,0,IF(WEEKDAY(A34)=7,0,8.4*Zusammenfassung!$B$21))</f>
        <v>8.4</v>
      </c>
      <c r="C34" s="108">
        <f t="shared" si="2"/>
        <v>0</v>
      </c>
      <c r="D34" s="108">
        <f t="shared" si="3"/>
        <v>-8.4</v>
      </c>
      <c r="E34" s="108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07">
        <f t="shared" si="4"/>
        <v>44345</v>
      </c>
      <c r="B35" s="108">
        <f>IF(WEEKDAY(A35)=1,0,IF(WEEKDAY(A35)=7,0,8.4*Zusammenfassung!$B$21))</f>
        <v>0</v>
      </c>
      <c r="C35" s="108">
        <f t="shared" si="2"/>
        <v>0</v>
      </c>
      <c r="D35" s="108">
        <f t="shared" si="3"/>
        <v>0</v>
      </c>
      <c r="E35" s="108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s="23" customFormat="1" x14ac:dyDescent="0.25">
      <c r="A36" s="107">
        <f t="shared" si="4"/>
        <v>44346</v>
      </c>
      <c r="B36" s="108">
        <f>IF(WEEKDAY(A36)=1,0,IF(WEEKDAY(A36)=7,0,8.4*Zusammenfassung!$B$21))</f>
        <v>0</v>
      </c>
      <c r="C36" s="108">
        <f t="shared" si="2"/>
        <v>0</v>
      </c>
      <c r="D36" s="108">
        <f t="shared" si="3"/>
        <v>0</v>
      </c>
      <c r="E36" s="108"/>
      <c r="F36" s="4"/>
      <c r="G36" s="92"/>
      <c r="H36" s="93"/>
      <c r="I36" s="94"/>
      <c r="J36" s="9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s="85" customFormat="1" x14ac:dyDescent="0.25">
      <c r="A37" s="107">
        <f t="shared" si="4"/>
        <v>44347</v>
      </c>
      <c r="B37" s="108">
        <v>0</v>
      </c>
      <c r="C37" s="108">
        <f t="shared" si="2"/>
        <v>0</v>
      </c>
      <c r="D37" s="108">
        <f t="shared" si="3"/>
        <v>0</v>
      </c>
      <c r="E37" s="108"/>
      <c r="F37" s="84"/>
      <c r="G37" s="96"/>
      <c r="H37" s="97"/>
      <c r="I37" s="98"/>
      <c r="J37" s="99"/>
    </row>
  </sheetData>
  <mergeCells count="1">
    <mergeCell ref="A1:B1"/>
  </mergeCells>
  <phoneticPr fontId="35" type="noConversion"/>
  <hyperlinks>
    <hyperlink ref="H3" location="Arbeitsfelder!A14" display="Umfeld / Zusmmenarbeit" xr:uid="{00000000-0004-0000-0D00-000000000000}"/>
    <hyperlink ref="I3" location="Arbeitsfelder!A22" display="Institution / Schule" xr:uid="{00000000-0004-0000-0D00-000001000000}"/>
    <hyperlink ref="J3" location="Arbeitsfelder!A30" display="Qualitätssicherung" xr:uid="{00000000-0004-0000-0D00-000002000000}"/>
    <hyperlink ref="G3" location="Arbeitsfelder!A2" display="Kind" xr:uid="{00000000-0004-0000-0D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5"/>
  <dimension ref="A1:BY36"/>
  <sheetViews>
    <sheetView topLeftCell="A7" zoomScaleNormal="100" workbookViewId="0">
      <selection activeCell="K17" sqref="K17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5">
        <f>Zusammenfassung!A18</f>
        <v>44348</v>
      </c>
      <c r="B1" s="155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SUM(B7:B36)</f>
        <v>176.40000000000006</v>
      </c>
      <c r="C4" s="13">
        <f>SUM(C7:C36)</f>
        <v>0</v>
      </c>
      <c r="D4" s="13">
        <f>SUM(D7:D36)</f>
        <v>-176.40000000000006</v>
      </c>
      <c r="E4" s="13">
        <f>SUM(E7:E36)</f>
        <v>0</v>
      </c>
      <c r="F4" s="14"/>
      <c r="G4" s="36">
        <f>SUM(G7:G36)</f>
        <v>0</v>
      </c>
      <c r="H4" s="34">
        <f>SUM(H7:H36)</f>
        <v>0</v>
      </c>
      <c r="I4" s="32">
        <f>SUM(I7:I36)</f>
        <v>0</v>
      </c>
      <c r="J4" s="38">
        <f>SUM(J7:J36)</f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0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x14ac:dyDescent="0.25">
      <c r="A7" s="144">
        <f>A1</f>
        <v>44348</v>
      </c>
      <c r="B7" s="15">
        <f>IF(WEEKDAY(A7)=1,0,IF(WEEKDAY(A7)=7,0,8.4*Zusammenfassung!$B$21))</f>
        <v>8.4</v>
      </c>
      <c r="C7" s="15">
        <f t="shared" ref="C7" si="1">SUM(G7:J7)</f>
        <v>0</v>
      </c>
      <c r="D7" s="15">
        <f t="shared" ref="D7" si="2">C7+E7-B7</f>
        <v>-8.4</v>
      </c>
      <c r="E7" s="81"/>
      <c r="F7" s="84"/>
      <c r="G7" s="96"/>
      <c r="H7" s="97"/>
      <c r="I7" s="98"/>
      <c r="J7" s="99"/>
      <c r="K7" s="85"/>
    </row>
    <row r="8" spans="1:77" x14ac:dyDescent="0.25">
      <c r="A8" s="16">
        <f>A7+1</f>
        <v>44349</v>
      </c>
      <c r="B8" s="15">
        <f>IF(WEEKDAY(A8)=1,0,IF(WEEKDAY(A8)=7,0,8.4*Zusammenfassung!$B$21))</f>
        <v>8.4</v>
      </c>
      <c r="C8" s="15">
        <f t="shared" ref="C8:C36" si="3">SUM(G8:J8)</f>
        <v>0</v>
      </c>
      <c r="D8" s="15">
        <f t="shared" ref="D8:D36" si="4">C8+E8-B8</f>
        <v>-8.4</v>
      </c>
      <c r="E8" s="15"/>
      <c r="G8" s="92"/>
      <c r="H8" s="93"/>
      <c r="I8" s="94"/>
      <c r="J8" s="95"/>
    </row>
    <row r="9" spans="1:77" x14ac:dyDescent="0.25">
      <c r="A9" s="16">
        <f t="shared" ref="A9:A36" si="5">A8+1</f>
        <v>44350</v>
      </c>
      <c r="B9" s="15">
        <v>0</v>
      </c>
      <c r="C9" s="15">
        <f t="shared" si="3"/>
        <v>0</v>
      </c>
      <c r="D9" s="15">
        <f t="shared" si="4"/>
        <v>0</v>
      </c>
      <c r="E9" s="15"/>
      <c r="G9" s="92"/>
      <c r="H9" s="93"/>
      <c r="I9" s="94"/>
      <c r="J9" s="95"/>
      <c r="K9" s="85" t="s">
        <v>18</v>
      </c>
    </row>
    <row r="10" spans="1:77" x14ac:dyDescent="0.25">
      <c r="A10" s="16">
        <f t="shared" si="5"/>
        <v>44351</v>
      </c>
      <c r="B10" s="15">
        <f>IF(WEEKDAY(A10)=1,0,IF(WEEKDAY(A10)=7,0,8.4*Zusammenfassung!$B$21))</f>
        <v>8.4</v>
      </c>
      <c r="C10" s="15">
        <f t="shared" si="3"/>
        <v>0</v>
      </c>
      <c r="D10" s="15">
        <f t="shared" si="4"/>
        <v>-8.4</v>
      </c>
      <c r="E10" s="15"/>
      <c r="G10" s="92"/>
      <c r="H10" s="93"/>
      <c r="I10" s="94"/>
      <c r="J10" s="95"/>
    </row>
    <row r="11" spans="1:77" x14ac:dyDescent="0.25">
      <c r="A11" s="16">
        <f t="shared" si="5"/>
        <v>44352</v>
      </c>
      <c r="B11" s="15">
        <f>IF(WEEKDAY(A11)=1,0,IF(WEEKDAY(A11)=7,0,8.4*Zusammenfassung!$B$21))</f>
        <v>0</v>
      </c>
      <c r="C11" s="15">
        <f t="shared" si="3"/>
        <v>0</v>
      </c>
      <c r="D11" s="15">
        <f t="shared" si="4"/>
        <v>0</v>
      </c>
      <c r="E11" s="15"/>
      <c r="G11" s="92"/>
      <c r="H11" s="93"/>
      <c r="I11" s="94"/>
      <c r="J11" s="95"/>
    </row>
    <row r="12" spans="1:77" x14ac:dyDescent="0.25">
      <c r="A12" s="16">
        <f t="shared" si="5"/>
        <v>44353</v>
      </c>
      <c r="B12" s="15">
        <f>IF(WEEKDAY(A12)=1,0,IF(WEEKDAY(A12)=7,0,8.4*Zusammenfassung!$B$21))</f>
        <v>0</v>
      </c>
      <c r="C12" s="15">
        <f t="shared" si="3"/>
        <v>0</v>
      </c>
      <c r="D12" s="15">
        <f t="shared" si="4"/>
        <v>0</v>
      </c>
      <c r="E12" s="15"/>
      <c r="G12" s="92"/>
      <c r="H12" s="93"/>
      <c r="I12" s="94"/>
      <c r="J12" s="95"/>
    </row>
    <row r="13" spans="1:77" x14ac:dyDescent="0.25">
      <c r="A13" s="16">
        <f t="shared" si="5"/>
        <v>44354</v>
      </c>
      <c r="B13" s="15">
        <f>IF(WEEKDAY(A13)=1,0,IF(WEEKDAY(A13)=7,0,8.4*Zusammenfassung!$B$21))</f>
        <v>8.4</v>
      </c>
      <c r="C13" s="15">
        <f t="shared" si="3"/>
        <v>0</v>
      </c>
      <c r="D13" s="15">
        <f t="shared" si="4"/>
        <v>-8.4</v>
      </c>
      <c r="E13" s="15"/>
      <c r="G13" s="92"/>
      <c r="H13" s="93"/>
      <c r="I13" s="94"/>
      <c r="J13" s="95"/>
    </row>
    <row r="14" spans="1:77" x14ac:dyDescent="0.25">
      <c r="A14" s="16">
        <f t="shared" si="5"/>
        <v>44355</v>
      </c>
      <c r="B14" s="15">
        <f>IF(WEEKDAY(A14)=1,0,IF(WEEKDAY(A14)=7,0,8.4*Zusammenfassung!$B$21))</f>
        <v>8.4</v>
      </c>
      <c r="C14" s="15">
        <f t="shared" si="3"/>
        <v>0</v>
      </c>
      <c r="D14" s="15">
        <f t="shared" si="4"/>
        <v>-8.4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5"/>
        <v>44356</v>
      </c>
      <c r="B15" s="15">
        <f>IF(WEEKDAY(A15)=1,0,IF(WEEKDAY(A15)=7,0,8.4*Zusammenfassung!$B$21))</f>
        <v>8.4</v>
      </c>
      <c r="C15" s="15">
        <f t="shared" si="3"/>
        <v>0</v>
      </c>
      <c r="D15" s="15">
        <f t="shared" si="4"/>
        <v>-8.4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5"/>
        <v>44357</v>
      </c>
      <c r="B16" s="15">
        <f>IF(WEEKDAY(A16)=1,0,IF(WEEKDAY(A16)=7,0,8.4*Zusammenfassung!$B$21))</f>
        <v>8.4</v>
      </c>
      <c r="C16" s="15">
        <f t="shared" si="3"/>
        <v>0</v>
      </c>
      <c r="D16" s="15">
        <f t="shared" si="4"/>
        <v>-8.4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x14ac:dyDescent="0.25">
      <c r="A17" s="144">
        <f t="shared" si="5"/>
        <v>44358</v>
      </c>
      <c r="B17" s="15">
        <f>IF(WEEKDAY(A17)=1,0,IF(WEEKDAY(A17)=7,0,8.4*Zusammenfassung!$B$21))</f>
        <v>8.4</v>
      </c>
      <c r="C17" s="15">
        <f t="shared" ref="C17" si="6">SUM(G17:J17)</f>
        <v>0</v>
      </c>
      <c r="D17" s="15">
        <f t="shared" ref="D17" si="7">C17+E17-B17</f>
        <v>-8.4</v>
      </c>
      <c r="E17" s="81"/>
      <c r="F17" s="84"/>
      <c r="G17" s="96"/>
      <c r="H17" s="97"/>
      <c r="I17" s="98"/>
      <c r="J17" s="99"/>
    </row>
    <row r="18" spans="1:77" s="23" customFormat="1" x14ac:dyDescent="0.25">
      <c r="A18" s="16">
        <f t="shared" si="5"/>
        <v>44359</v>
      </c>
      <c r="B18" s="15">
        <f>IF(WEEKDAY(A18)=1,0,IF(WEEKDAY(A18)=7,0,8.4*Zusammenfassung!$B$21))</f>
        <v>0</v>
      </c>
      <c r="C18" s="15">
        <f t="shared" si="3"/>
        <v>0</v>
      </c>
      <c r="D18" s="15">
        <f t="shared" si="4"/>
        <v>0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5"/>
        <v>44360</v>
      </c>
      <c r="B19" s="15">
        <f>IF(WEEKDAY(A19)=1,0,IF(WEEKDAY(A19)=7,0,8.4*Zusammenfassung!$B$21))</f>
        <v>0</v>
      </c>
      <c r="C19" s="15">
        <f t="shared" si="3"/>
        <v>0</v>
      </c>
      <c r="D19" s="15">
        <f t="shared" si="4"/>
        <v>0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5"/>
        <v>44361</v>
      </c>
      <c r="B20" s="15">
        <f>IF(WEEKDAY(A20)=1,0,IF(WEEKDAY(A20)=7,0,8.4*Zusammenfassung!$B$21))</f>
        <v>8.4</v>
      </c>
      <c r="C20" s="15">
        <f t="shared" si="3"/>
        <v>0</v>
      </c>
      <c r="D20" s="15">
        <f t="shared" si="4"/>
        <v>-8.4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5"/>
        <v>44362</v>
      </c>
      <c r="B21" s="15">
        <f>IF(WEEKDAY(A21)=1,0,IF(WEEKDAY(A21)=7,0,8.4*Zusammenfassung!$B$21))</f>
        <v>8.4</v>
      </c>
      <c r="C21" s="108">
        <f t="shared" si="3"/>
        <v>0</v>
      </c>
      <c r="D21" s="108">
        <f t="shared" si="4"/>
        <v>-8.4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5"/>
        <v>44363</v>
      </c>
      <c r="B22" s="15">
        <f>IF(WEEKDAY(A22)=1,0,IF(WEEKDAY(A22)=7,0,8.4*Zusammenfassung!$B$21))</f>
        <v>8.4</v>
      </c>
      <c r="C22" s="15">
        <f t="shared" si="3"/>
        <v>0</v>
      </c>
      <c r="D22" s="15">
        <f t="shared" si="4"/>
        <v>-8.4</v>
      </c>
      <c r="E22" s="15"/>
      <c r="G22" s="92"/>
      <c r="H22" s="93"/>
      <c r="I22" s="94"/>
      <c r="J22" s="95"/>
    </row>
    <row r="23" spans="1:77" x14ac:dyDescent="0.25">
      <c r="A23" s="16">
        <f t="shared" si="5"/>
        <v>44364</v>
      </c>
      <c r="B23" s="15">
        <f>IF(WEEKDAY(A23)=1,0,IF(WEEKDAY(A23)=7,0,8.4*Zusammenfassung!$B$21))</f>
        <v>8.4</v>
      </c>
      <c r="C23" s="15">
        <f t="shared" si="3"/>
        <v>0</v>
      </c>
      <c r="D23" s="15">
        <f t="shared" si="4"/>
        <v>-8.4</v>
      </c>
      <c r="E23" s="15"/>
      <c r="G23" s="92"/>
      <c r="H23" s="93"/>
      <c r="I23" s="94"/>
      <c r="J23" s="95"/>
    </row>
    <row r="24" spans="1:77" x14ac:dyDescent="0.25">
      <c r="A24" s="16">
        <f t="shared" si="5"/>
        <v>44365</v>
      </c>
      <c r="B24" s="15">
        <f>IF(WEEKDAY(A24)=1,0,IF(WEEKDAY(A24)=7,0,8.4*Zusammenfassung!$B$21))</f>
        <v>8.4</v>
      </c>
      <c r="C24" s="15">
        <f t="shared" si="3"/>
        <v>0</v>
      </c>
      <c r="D24" s="15">
        <f t="shared" si="4"/>
        <v>-8.4</v>
      </c>
      <c r="E24" s="15"/>
      <c r="G24" s="92"/>
      <c r="H24" s="93"/>
      <c r="I24" s="94"/>
      <c r="J24" s="95"/>
    </row>
    <row r="25" spans="1:77" x14ac:dyDescent="0.25">
      <c r="A25" s="16">
        <f t="shared" si="5"/>
        <v>44366</v>
      </c>
      <c r="B25" s="15">
        <f>IF(WEEKDAY(A25)=1,0,IF(WEEKDAY(A25)=7,0,8.4*Zusammenfassung!$B$21))</f>
        <v>0</v>
      </c>
      <c r="C25" s="15">
        <f t="shared" si="3"/>
        <v>0</v>
      </c>
      <c r="D25" s="15">
        <f t="shared" si="4"/>
        <v>0</v>
      </c>
      <c r="E25" s="15"/>
      <c r="G25" s="92"/>
      <c r="H25" s="93"/>
      <c r="I25" s="94"/>
      <c r="J25" s="95"/>
    </row>
    <row r="26" spans="1:77" x14ac:dyDescent="0.25">
      <c r="A26" s="16">
        <f t="shared" si="5"/>
        <v>44367</v>
      </c>
      <c r="B26" s="15">
        <f>IF(WEEKDAY(A26)=1,0,IF(WEEKDAY(A26)=7,0,8.4*Zusammenfassung!$B$21))</f>
        <v>0</v>
      </c>
      <c r="C26" s="15">
        <f t="shared" si="3"/>
        <v>0</v>
      </c>
      <c r="D26" s="15">
        <f t="shared" si="4"/>
        <v>0</v>
      </c>
      <c r="E26" s="15"/>
      <c r="G26" s="92"/>
      <c r="H26" s="93"/>
      <c r="I26" s="94"/>
      <c r="J26" s="95"/>
    </row>
    <row r="27" spans="1:77" x14ac:dyDescent="0.25">
      <c r="A27" s="16">
        <f t="shared" si="5"/>
        <v>44368</v>
      </c>
      <c r="B27" s="15">
        <f>IF(WEEKDAY(A27)=1,0,IF(WEEKDAY(A27)=7,0,8.4*Zusammenfassung!$B$21))</f>
        <v>8.4</v>
      </c>
      <c r="C27" s="15">
        <f t="shared" si="3"/>
        <v>0</v>
      </c>
      <c r="D27" s="15">
        <f t="shared" si="4"/>
        <v>-8.4</v>
      </c>
      <c r="E27" s="15"/>
      <c r="G27" s="92"/>
      <c r="H27" s="93"/>
      <c r="I27" s="94"/>
      <c r="J27" s="95"/>
    </row>
    <row r="28" spans="1:77" x14ac:dyDescent="0.25">
      <c r="A28" s="16">
        <f t="shared" si="5"/>
        <v>44369</v>
      </c>
      <c r="B28" s="15">
        <f>IF(WEEKDAY(A28)=1,0,IF(WEEKDAY(A28)=7,0,8.4*Zusammenfassung!$B$21))</f>
        <v>8.4</v>
      </c>
      <c r="C28" s="15">
        <f t="shared" si="3"/>
        <v>0</v>
      </c>
      <c r="D28" s="15">
        <f t="shared" si="4"/>
        <v>-8.4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44370</v>
      </c>
      <c r="B29" s="15">
        <f>IF(WEEKDAY(A29)=1,0,IF(WEEKDAY(A29)=7,0,8.4*Zusammenfassung!$B$21))</f>
        <v>8.4</v>
      </c>
      <c r="C29" s="15">
        <f t="shared" si="3"/>
        <v>0</v>
      </c>
      <c r="D29" s="15">
        <f t="shared" si="4"/>
        <v>-8.4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5"/>
        <v>44371</v>
      </c>
      <c r="B30" s="15">
        <f>IF(WEEKDAY(A30)=1,0,IF(WEEKDAY(A30)=7,0,8.4*Zusammenfassung!$B$21))</f>
        <v>8.4</v>
      </c>
      <c r="C30" s="15">
        <f t="shared" si="3"/>
        <v>0</v>
      </c>
      <c r="D30" s="15">
        <f t="shared" si="4"/>
        <v>-8.4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5"/>
        <v>44372</v>
      </c>
      <c r="B31" s="15">
        <f>IF(WEEKDAY(A31)=1,0,IF(WEEKDAY(A31)=7,0,8.4*Zusammenfassung!$B$21))</f>
        <v>8.4</v>
      </c>
      <c r="C31" s="15">
        <f t="shared" si="3"/>
        <v>0</v>
      </c>
      <c r="D31" s="15">
        <f t="shared" si="4"/>
        <v>-8.4</v>
      </c>
      <c r="E31" s="15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5"/>
        <v>44373</v>
      </c>
      <c r="B32" s="15">
        <f>IF(WEEKDAY(A32)=1,0,IF(WEEKDAY(A32)=7,0,8.4*Zusammenfassung!$B$21))</f>
        <v>0</v>
      </c>
      <c r="C32" s="15">
        <f t="shared" si="3"/>
        <v>0</v>
      </c>
      <c r="D32" s="15">
        <f t="shared" si="4"/>
        <v>0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44374</v>
      </c>
      <c r="B33" s="15">
        <f>IF(WEEKDAY(A33)=1,0,IF(WEEKDAY(A33)=7,0,8.4*Zusammenfassung!$B$21))</f>
        <v>0</v>
      </c>
      <c r="C33" s="15">
        <f t="shared" si="3"/>
        <v>0</v>
      </c>
      <c r="D33" s="15">
        <f t="shared" si="4"/>
        <v>0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5"/>
        <v>44375</v>
      </c>
      <c r="B34" s="15">
        <f>IF(WEEKDAY(A34)=1,0,IF(WEEKDAY(A34)=7,0,8.4*Zusammenfassung!$B$21))</f>
        <v>8.4</v>
      </c>
      <c r="C34" s="15">
        <f t="shared" si="3"/>
        <v>0</v>
      </c>
      <c r="D34" s="15">
        <f t="shared" si="4"/>
        <v>-8.4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5"/>
        <v>44376</v>
      </c>
      <c r="B35" s="15">
        <f>IF(WEEKDAY(A35)=1,0,IF(WEEKDAY(A35)=7,0,8.4*Zusammenfassung!$B$21))</f>
        <v>8.4</v>
      </c>
      <c r="C35" s="15">
        <f t="shared" si="3"/>
        <v>0</v>
      </c>
      <c r="D35" s="15">
        <f t="shared" si="4"/>
        <v>-8.4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x14ac:dyDescent="0.25">
      <c r="A36" s="16">
        <f t="shared" si="5"/>
        <v>44377</v>
      </c>
      <c r="B36" s="15">
        <f>IF(WEEKDAY(A36)=1,0,IF(WEEKDAY(A36)=7,0,8.4*Zusammenfassung!$B$21))</f>
        <v>8.4</v>
      </c>
      <c r="C36" s="15">
        <f t="shared" si="3"/>
        <v>0</v>
      </c>
      <c r="D36" s="15">
        <f t="shared" si="4"/>
        <v>-8.4</v>
      </c>
      <c r="E36" s="15"/>
      <c r="G36" s="92"/>
      <c r="H36" s="93"/>
      <c r="I36" s="94"/>
      <c r="J36" s="95"/>
    </row>
  </sheetData>
  <mergeCells count="1">
    <mergeCell ref="A1:B1"/>
  </mergeCells>
  <phoneticPr fontId="35" type="noConversion"/>
  <hyperlinks>
    <hyperlink ref="H3" location="Arbeitsfelder!A14" display="Umfeld / Zusmmenarbeit" xr:uid="{00000000-0004-0000-0E00-000000000000}"/>
    <hyperlink ref="I3" location="Arbeitsfelder!A22" display="Institution / Schule" xr:uid="{00000000-0004-0000-0E00-000001000000}"/>
    <hyperlink ref="J3" location="Arbeitsfelder!A30" display="Qualitätssicherung" xr:uid="{00000000-0004-0000-0E00-000002000000}"/>
    <hyperlink ref="G3" location="Arbeitsfelder!A2" display="Kind" xr:uid="{00000000-0004-0000-0E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6">
    <pageSetUpPr fitToPage="1"/>
  </sheetPr>
  <dimension ref="A1:BY37"/>
  <sheetViews>
    <sheetView workbookViewId="0">
      <selection activeCell="Y33" sqref="Y33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5">
        <f>Zusammenfassung!A19</f>
        <v>44378</v>
      </c>
      <c r="B1" s="155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SUM(B7:B37)</f>
        <v>184.80000000000007</v>
      </c>
      <c r="C4" s="13">
        <f>SUM(C7:C37)</f>
        <v>0</v>
      </c>
      <c r="D4" s="13">
        <f>SUM(D7:D37)</f>
        <v>-184.80000000000007</v>
      </c>
      <c r="E4" s="13">
        <f>SUM(E7:E37)</f>
        <v>0</v>
      </c>
      <c r="F4" s="14"/>
      <c r="G4" s="36">
        <f>SUM(G7:G37)</f>
        <v>0</v>
      </c>
      <c r="H4" s="34">
        <f t="shared" ref="H4:J4" si="0">SUM(H7:H37)</f>
        <v>0</v>
      </c>
      <c r="I4" s="32">
        <f t="shared" si="0"/>
        <v>0</v>
      </c>
      <c r="J4" s="38">
        <f t="shared" si="0"/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1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107">
        <f>A1</f>
        <v>44378</v>
      </c>
      <c r="B7" s="15">
        <f>IF(WEEKDAY(A7)=1,0,IF(WEEKDAY(A7)=7,0,8.4*Zusammenfassung!$B$21))</f>
        <v>8.4</v>
      </c>
      <c r="C7" s="108">
        <f t="shared" ref="C7:C37" si="2">SUM(G7:J7)</f>
        <v>0</v>
      </c>
      <c r="D7" s="108">
        <f t="shared" ref="D7:D37" si="3">C7+E7-B7</f>
        <v>-8.4</v>
      </c>
      <c r="E7" s="108"/>
      <c r="F7" s="109"/>
      <c r="G7" s="110"/>
      <c r="H7" s="111"/>
      <c r="I7" s="112"/>
      <c r="J7" s="113"/>
    </row>
    <row r="8" spans="1:77" x14ac:dyDescent="0.25">
      <c r="A8" s="16">
        <f>A7+1</f>
        <v>44379</v>
      </c>
      <c r="B8" s="15">
        <f>IF(WEEKDAY(A8)=1,0,IF(WEEKDAY(A8)=7,0,8.4*Zusammenfassung!$B$21))</f>
        <v>8.4</v>
      </c>
      <c r="C8" s="15">
        <f t="shared" si="2"/>
        <v>0</v>
      </c>
      <c r="D8" s="15">
        <f t="shared" si="3"/>
        <v>-8.4</v>
      </c>
      <c r="E8" s="15"/>
      <c r="G8" s="92"/>
      <c r="H8" s="93"/>
      <c r="I8" s="94"/>
      <c r="J8" s="95"/>
    </row>
    <row r="9" spans="1:77" x14ac:dyDescent="0.25">
      <c r="A9" s="16">
        <f t="shared" ref="A9:A37" si="4">A8+1</f>
        <v>44380</v>
      </c>
      <c r="B9" s="15">
        <f>IF(WEEKDAY(A9)=1,0,IF(WEEKDAY(A9)=7,0,8.4*Zusammenfassung!$B$21))</f>
        <v>0</v>
      </c>
      <c r="C9" s="15">
        <f t="shared" si="2"/>
        <v>0</v>
      </c>
      <c r="D9" s="15">
        <f t="shared" si="3"/>
        <v>0</v>
      </c>
      <c r="E9" s="15"/>
      <c r="G9" s="92"/>
      <c r="H9" s="93"/>
      <c r="I9" s="94"/>
      <c r="J9" s="95"/>
    </row>
    <row r="10" spans="1:77" x14ac:dyDescent="0.25">
      <c r="A10" s="16">
        <f t="shared" si="4"/>
        <v>44381</v>
      </c>
      <c r="B10" s="15">
        <f>IF(WEEKDAY(A10)=1,0,IF(WEEKDAY(A10)=7,0,8.4*Zusammenfassung!$B$21))</f>
        <v>0</v>
      </c>
      <c r="C10" s="15">
        <f t="shared" si="2"/>
        <v>0</v>
      </c>
      <c r="D10" s="15">
        <f t="shared" si="3"/>
        <v>0</v>
      </c>
      <c r="E10" s="15"/>
      <c r="G10" s="92"/>
      <c r="H10" s="93"/>
      <c r="I10" s="94"/>
      <c r="J10" s="95"/>
    </row>
    <row r="11" spans="1:77" x14ac:dyDescent="0.25">
      <c r="A11" s="16">
        <f t="shared" si="4"/>
        <v>44382</v>
      </c>
      <c r="B11" s="15">
        <f>IF(WEEKDAY(A11)=1,0,IF(WEEKDAY(A11)=7,0,8.4*Zusammenfassung!$B$21))</f>
        <v>8.4</v>
      </c>
      <c r="C11" s="15">
        <f t="shared" si="2"/>
        <v>0</v>
      </c>
      <c r="D11" s="15">
        <f t="shared" si="3"/>
        <v>-8.4</v>
      </c>
      <c r="E11" s="15"/>
      <c r="G11" s="92"/>
      <c r="H11" s="93"/>
      <c r="I11" s="94"/>
      <c r="J11" s="95"/>
    </row>
    <row r="12" spans="1:77" x14ac:dyDescent="0.25">
      <c r="A12" s="16">
        <f t="shared" si="4"/>
        <v>44383</v>
      </c>
      <c r="B12" s="15">
        <f>IF(WEEKDAY(A12)=1,0,IF(WEEKDAY(A12)=7,0,8.4*Zusammenfassung!$B$21))</f>
        <v>8.4</v>
      </c>
      <c r="C12" s="15">
        <f t="shared" si="2"/>
        <v>0</v>
      </c>
      <c r="D12" s="15">
        <f t="shared" si="3"/>
        <v>-8.4</v>
      </c>
      <c r="E12" s="15"/>
      <c r="G12" s="92"/>
      <c r="H12" s="93"/>
      <c r="I12" s="94"/>
      <c r="J12" s="95"/>
    </row>
    <row r="13" spans="1:77" x14ac:dyDescent="0.25">
      <c r="A13" s="16">
        <f t="shared" si="4"/>
        <v>44384</v>
      </c>
      <c r="B13" s="15">
        <f>IF(WEEKDAY(A13)=1,0,IF(WEEKDAY(A13)=7,0,8.4*Zusammenfassung!$B$21))</f>
        <v>8.4</v>
      </c>
      <c r="C13" s="15">
        <f t="shared" si="2"/>
        <v>0</v>
      </c>
      <c r="D13" s="15">
        <f t="shared" si="3"/>
        <v>-8.4</v>
      </c>
      <c r="E13" s="15"/>
      <c r="G13" s="92"/>
      <c r="H13" s="93"/>
      <c r="I13" s="94"/>
      <c r="J13" s="95"/>
    </row>
    <row r="14" spans="1:77" x14ac:dyDescent="0.25">
      <c r="A14" s="16">
        <f t="shared" si="4"/>
        <v>44385</v>
      </c>
      <c r="B14" s="15">
        <f>IF(WEEKDAY(A14)=1,0,IF(WEEKDAY(A14)=7,0,8.4*Zusammenfassung!$B$21))</f>
        <v>8.4</v>
      </c>
      <c r="C14" s="15">
        <f t="shared" si="2"/>
        <v>0</v>
      </c>
      <c r="D14" s="15">
        <f t="shared" si="3"/>
        <v>-8.4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4"/>
        <v>44386</v>
      </c>
      <c r="B15" s="15">
        <f>IF(WEEKDAY(A15)=1,0,IF(WEEKDAY(A15)=7,0,8.4*Zusammenfassung!$B$21))</f>
        <v>8.4</v>
      </c>
      <c r="C15" s="15">
        <f t="shared" si="2"/>
        <v>0</v>
      </c>
      <c r="D15" s="15">
        <f t="shared" si="3"/>
        <v>-8.4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4"/>
        <v>44387</v>
      </c>
      <c r="B16" s="15">
        <f>IF(WEEKDAY(A16)=1,0,IF(WEEKDAY(A16)=7,0,8.4*Zusammenfassung!$B$21))</f>
        <v>0</v>
      </c>
      <c r="C16" s="15">
        <f t="shared" si="2"/>
        <v>0</v>
      </c>
      <c r="D16" s="15">
        <f t="shared" si="3"/>
        <v>0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23" customFormat="1" x14ac:dyDescent="0.25">
      <c r="A17" s="16">
        <f t="shared" si="4"/>
        <v>44388</v>
      </c>
      <c r="B17" s="15">
        <f>IF(WEEKDAY(A17)=1,0,IF(WEEKDAY(A17)=7,0,8.4*Zusammenfassung!$B$21))</f>
        <v>0</v>
      </c>
      <c r="C17" s="15">
        <f t="shared" si="2"/>
        <v>0</v>
      </c>
      <c r="D17" s="15">
        <f t="shared" si="3"/>
        <v>0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4"/>
        <v>44389</v>
      </c>
      <c r="B18" s="15">
        <f>IF(WEEKDAY(A18)=1,0,IF(WEEKDAY(A18)=7,0,8.4*Zusammenfassung!$B$21))</f>
        <v>8.4</v>
      </c>
      <c r="C18" s="15">
        <f t="shared" si="2"/>
        <v>0</v>
      </c>
      <c r="D18" s="15">
        <f t="shared" si="3"/>
        <v>-8.4</v>
      </c>
      <c r="E18" s="15"/>
      <c r="F18" s="4"/>
      <c r="G18" s="92"/>
      <c r="H18" s="93"/>
      <c r="I18" s="94"/>
      <c r="J18" s="95"/>
      <c r="K18" s="3" t="s">
        <v>8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4"/>
        <v>44390</v>
      </c>
      <c r="B19" s="15">
        <f>IF(WEEKDAY(A19)=1,0,IF(WEEKDAY(A19)=7,0,8.4*Zusammenfassung!$B$21))</f>
        <v>8.4</v>
      </c>
      <c r="C19" s="15">
        <f t="shared" si="2"/>
        <v>0</v>
      </c>
      <c r="D19" s="15">
        <f t="shared" si="3"/>
        <v>-8.4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4"/>
        <v>44391</v>
      </c>
      <c r="B20" s="15">
        <f>IF(WEEKDAY(A20)=1,0,IF(WEEKDAY(A20)=7,0,8.4*Zusammenfassung!$B$21))</f>
        <v>8.4</v>
      </c>
      <c r="C20" s="15">
        <f t="shared" si="2"/>
        <v>0</v>
      </c>
      <c r="D20" s="15">
        <f t="shared" si="3"/>
        <v>-8.4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4"/>
        <v>44392</v>
      </c>
      <c r="B21" s="15">
        <f>IF(WEEKDAY(A21)=1,0,IF(WEEKDAY(A21)=7,0,8.4*Zusammenfassung!$B$21))</f>
        <v>8.4</v>
      </c>
      <c r="C21" s="108">
        <f t="shared" si="2"/>
        <v>0</v>
      </c>
      <c r="D21" s="108">
        <f t="shared" si="3"/>
        <v>-8.4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4"/>
        <v>44393</v>
      </c>
      <c r="B22" s="15">
        <f>IF(WEEKDAY(A22)=1,0,IF(WEEKDAY(A22)=7,0,8.4*Zusammenfassung!$B$21))</f>
        <v>8.4</v>
      </c>
      <c r="C22" s="15">
        <f t="shared" si="2"/>
        <v>0</v>
      </c>
      <c r="D22" s="15">
        <f t="shared" si="3"/>
        <v>-8.4</v>
      </c>
      <c r="E22" s="15"/>
      <c r="G22" s="92"/>
      <c r="H22" s="93"/>
      <c r="I22" s="94"/>
      <c r="J22" s="95"/>
    </row>
    <row r="23" spans="1:77" x14ac:dyDescent="0.25">
      <c r="A23" s="16">
        <f t="shared" si="4"/>
        <v>44394</v>
      </c>
      <c r="B23" s="15">
        <f>IF(WEEKDAY(A23)=1,0,IF(WEEKDAY(A23)=7,0,8.4*Zusammenfassung!$B$21))</f>
        <v>0</v>
      </c>
      <c r="C23" s="15">
        <f t="shared" si="2"/>
        <v>0</v>
      </c>
      <c r="D23" s="15">
        <f t="shared" si="3"/>
        <v>0</v>
      </c>
      <c r="E23" s="15"/>
      <c r="G23" s="92"/>
      <c r="H23" s="93"/>
      <c r="I23" s="94"/>
      <c r="J23" s="95"/>
    </row>
    <row r="24" spans="1:77" x14ac:dyDescent="0.25">
      <c r="A24" s="16">
        <f t="shared" si="4"/>
        <v>44395</v>
      </c>
      <c r="B24" s="15">
        <f>IF(WEEKDAY(A24)=1,0,IF(WEEKDAY(A24)=7,0,8.4*Zusammenfassung!$B$21))</f>
        <v>0</v>
      </c>
      <c r="C24" s="15">
        <f t="shared" si="2"/>
        <v>0</v>
      </c>
      <c r="D24" s="15">
        <f t="shared" si="3"/>
        <v>0</v>
      </c>
      <c r="E24" s="15"/>
      <c r="G24" s="92"/>
      <c r="H24" s="93"/>
      <c r="I24" s="94"/>
      <c r="J24" s="95"/>
    </row>
    <row r="25" spans="1:77" x14ac:dyDescent="0.25">
      <c r="A25" s="16">
        <f t="shared" si="4"/>
        <v>44396</v>
      </c>
      <c r="B25" s="15">
        <f>IF(WEEKDAY(A25)=1,0,IF(WEEKDAY(A25)=7,0,8.4*Zusammenfassung!$B$21))</f>
        <v>8.4</v>
      </c>
      <c r="C25" s="15">
        <f t="shared" si="2"/>
        <v>0</v>
      </c>
      <c r="D25" s="15">
        <f t="shared" si="3"/>
        <v>-8.4</v>
      </c>
      <c r="E25" s="15"/>
      <c r="G25" s="92"/>
      <c r="H25" s="93"/>
      <c r="I25" s="94"/>
      <c r="J25" s="95"/>
    </row>
    <row r="26" spans="1:77" x14ac:dyDescent="0.25">
      <c r="A26" s="16">
        <f t="shared" si="4"/>
        <v>44397</v>
      </c>
      <c r="B26" s="15">
        <f>IF(WEEKDAY(A26)=1,0,IF(WEEKDAY(A26)=7,0,8.4*Zusammenfassung!$B$21))</f>
        <v>8.4</v>
      </c>
      <c r="C26" s="15">
        <f t="shared" si="2"/>
        <v>0</v>
      </c>
      <c r="D26" s="15">
        <f t="shared" si="3"/>
        <v>-8.4</v>
      </c>
      <c r="E26" s="15"/>
      <c r="G26" s="92"/>
      <c r="H26" s="93"/>
      <c r="I26" s="94"/>
      <c r="J26" s="95"/>
    </row>
    <row r="27" spans="1:77" x14ac:dyDescent="0.25">
      <c r="A27" s="16">
        <f t="shared" si="4"/>
        <v>44398</v>
      </c>
      <c r="B27" s="15">
        <f>IF(WEEKDAY(A27)=1,0,IF(WEEKDAY(A27)=7,0,8.4*Zusammenfassung!$B$21))</f>
        <v>8.4</v>
      </c>
      <c r="C27" s="15">
        <f t="shared" si="2"/>
        <v>0</v>
      </c>
      <c r="D27" s="15">
        <f t="shared" si="3"/>
        <v>-8.4</v>
      </c>
      <c r="E27" s="15"/>
      <c r="G27" s="92"/>
      <c r="H27" s="93"/>
      <c r="I27" s="94"/>
      <c r="J27" s="95"/>
    </row>
    <row r="28" spans="1:77" x14ac:dyDescent="0.25">
      <c r="A28" s="16">
        <f t="shared" si="4"/>
        <v>44399</v>
      </c>
      <c r="B28" s="15">
        <f>IF(WEEKDAY(A28)=1,0,IF(WEEKDAY(A28)=7,0,8.4*Zusammenfassung!$B$21))</f>
        <v>8.4</v>
      </c>
      <c r="C28" s="15">
        <f t="shared" si="2"/>
        <v>0</v>
      </c>
      <c r="D28" s="15">
        <f t="shared" si="3"/>
        <v>-8.4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44400</v>
      </c>
      <c r="B29" s="15">
        <f>IF(WEEKDAY(A29)=1,0,IF(WEEKDAY(A29)=7,0,8.4*Zusammenfassung!$B$21))</f>
        <v>8.4</v>
      </c>
      <c r="C29" s="15">
        <f t="shared" si="2"/>
        <v>0</v>
      </c>
      <c r="D29" s="15">
        <f t="shared" si="3"/>
        <v>-8.4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4"/>
        <v>44401</v>
      </c>
      <c r="B30" s="15">
        <f>IF(WEEKDAY(A30)=1,0,IF(WEEKDAY(A30)=7,0,8.4*Zusammenfassung!$B$21))</f>
        <v>0</v>
      </c>
      <c r="C30" s="15">
        <f t="shared" si="2"/>
        <v>0</v>
      </c>
      <c r="D30" s="15">
        <f t="shared" si="3"/>
        <v>0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4"/>
        <v>44402</v>
      </c>
      <c r="B31" s="15">
        <f>IF(WEEKDAY(A31)=1,0,IF(WEEKDAY(A31)=7,0,8.4*Zusammenfassung!$B$21))</f>
        <v>0</v>
      </c>
      <c r="C31" s="15">
        <f t="shared" si="2"/>
        <v>0</v>
      </c>
      <c r="D31" s="15">
        <f t="shared" si="3"/>
        <v>0</v>
      </c>
      <c r="E31" s="15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4"/>
        <v>44403</v>
      </c>
      <c r="B32" s="15">
        <f>IF(WEEKDAY(A32)=1,0,IF(WEEKDAY(A32)=7,0,8.4*Zusammenfassung!$B$21))</f>
        <v>8.4</v>
      </c>
      <c r="C32" s="15">
        <f t="shared" si="2"/>
        <v>0</v>
      </c>
      <c r="D32" s="15">
        <f t="shared" si="3"/>
        <v>-8.4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44404</v>
      </c>
      <c r="B33" s="15">
        <f>IF(WEEKDAY(A33)=1,0,IF(WEEKDAY(A33)=7,0,8.4*Zusammenfassung!$B$21))</f>
        <v>8.4</v>
      </c>
      <c r="C33" s="15">
        <f t="shared" si="2"/>
        <v>0</v>
      </c>
      <c r="D33" s="15">
        <f t="shared" si="3"/>
        <v>-8.4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4"/>
        <v>44405</v>
      </c>
      <c r="B34" s="15">
        <f>IF(WEEKDAY(A34)=1,0,IF(WEEKDAY(A34)=7,0,8.4*Zusammenfassung!$B$21))</f>
        <v>8.4</v>
      </c>
      <c r="C34" s="15">
        <f t="shared" si="2"/>
        <v>0</v>
      </c>
      <c r="D34" s="15">
        <f t="shared" si="3"/>
        <v>-8.4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4"/>
        <v>44406</v>
      </c>
      <c r="B35" s="15">
        <f>IF(WEEKDAY(A35)=1,0,IF(WEEKDAY(A35)=7,0,8.4*Zusammenfassung!$B$21))</f>
        <v>8.4</v>
      </c>
      <c r="C35" s="15">
        <f t="shared" si="2"/>
        <v>0</v>
      </c>
      <c r="D35" s="15">
        <f t="shared" si="3"/>
        <v>-8.4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x14ac:dyDescent="0.25">
      <c r="A36" s="16">
        <f t="shared" si="4"/>
        <v>44407</v>
      </c>
      <c r="B36" s="15">
        <f>IF(WEEKDAY(A36)=1,0,IF(WEEKDAY(A36)=7,0,8.4*Zusammenfassung!$B$21))</f>
        <v>8.4</v>
      </c>
      <c r="C36" s="15">
        <f t="shared" si="2"/>
        <v>0</v>
      </c>
      <c r="D36" s="15">
        <f t="shared" si="3"/>
        <v>-8.4</v>
      </c>
      <c r="E36" s="15"/>
      <c r="G36" s="92"/>
      <c r="H36" s="93"/>
      <c r="I36" s="94"/>
      <c r="J36" s="95"/>
    </row>
    <row r="37" spans="1:77" x14ac:dyDescent="0.25">
      <c r="A37" s="16">
        <f t="shared" si="4"/>
        <v>44408</v>
      </c>
      <c r="B37" s="15">
        <f>IF(WEEKDAY(A37)=1,0,IF(WEEKDAY(A37)=7,0,8.4*Zusammenfassung!$B$21))</f>
        <v>0</v>
      </c>
      <c r="C37" s="15">
        <f t="shared" si="2"/>
        <v>0</v>
      </c>
      <c r="D37" s="15">
        <f t="shared" si="3"/>
        <v>0</v>
      </c>
      <c r="E37" s="15"/>
      <c r="G37" s="92"/>
      <c r="H37" s="93"/>
      <c r="I37" s="94"/>
      <c r="J37" s="95"/>
    </row>
  </sheetData>
  <mergeCells count="1">
    <mergeCell ref="A1:B1"/>
  </mergeCells>
  <phoneticPr fontId="35" type="noConversion"/>
  <hyperlinks>
    <hyperlink ref="H3" location="Arbeitsfelder!A14" display="Umfeld / Zusmmenarbeit" xr:uid="{00000000-0004-0000-0F00-000000000000}"/>
    <hyperlink ref="I3" location="Arbeitsfelder!A22" display="Institution / Schule" xr:uid="{00000000-0004-0000-0F00-000001000000}"/>
    <hyperlink ref="J3" location="Arbeitsfelder!A30" display="Qualitätssicherung" xr:uid="{00000000-0004-0000-0F00-000002000000}"/>
    <hyperlink ref="G3" location="Arbeitsfelder!A2" display="Kind" xr:uid="{00000000-0004-0000-0F00-000003000000}"/>
  </hyperlinks>
  <pageMargins left="0.79000000000000015" right="0.79000000000000015" top="1.1000000000000001" bottom="0.98" header="0.39000000000000007" footer="0.51"/>
  <pageSetup paperSize="9" scale="74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J38"/>
  <sheetViews>
    <sheetView topLeftCell="A22" zoomScale="120" zoomScaleNormal="120" workbookViewId="0">
      <selection activeCell="B43" sqref="B43"/>
    </sheetView>
  </sheetViews>
  <sheetFormatPr baseColWidth="10" defaultRowHeight="13.2" x14ac:dyDescent="0.25"/>
  <cols>
    <col min="2" max="2" width="169.109375" style="104" customWidth="1"/>
  </cols>
  <sheetData>
    <row r="1" spans="1:10" s="45" customFormat="1" ht="17.399999999999999" x14ac:dyDescent="0.3">
      <c r="A1" s="131" t="s">
        <v>65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.6" x14ac:dyDescent="0.3">
      <c r="A2" s="44"/>
      <c r="B2" s="103" t="s">
        <v>6</v>
      </c>
      <c r="C2" s="45"/>
      <c r="D2" s="45"/>
      <c r="E2" s="45"/>
      <c r="F2" s="45"/>
      <c r="G2" s="45"/>
      <c r="H2" s="45"/>
      <c r="I2" s="45"/>
      <c r="J2" s="45"/>
    </row>
    <row r="3" spans="1:10" ht="15.9" customHeight="1" x14ac:dyDescent="0.3">
      <c r="A3" s="146" t="str">
        <f>Arbeitszeitmodell!A4</f>
        <v>Kind</v>
      </c>
      <c r="B3" s="128" t="s">
        <v>31</v>
      </c>
      <c r="D3" s="45"/>
    </row>
    <row r="4" spans="1:10" ht="15.6" x14ac:dyDescent="0.3">
      <c r="A4" s="147"/>
      <c r="B4" s="129" t="s">
        <v>27</v>
      </c>
      <c r="D4" s="45"/>
    </row>
    <row r="5" spans="1:10" ht="15.6" x14ac:dyDescent="0.3">
      <c r="A5" s="147"/>
      <c r="B5" s="129" t="s">
        <v>28</v>
      </c>
      <c r="D5" s="45"/>
    </row>
    <row r="6" spans="1:10" ht="15.6" x14ac:dyDescent="0.3">
      <c r="A6" s="147"/>
      <c r="B6" s="129" t="s">
        <v>32</v>
      </c>
      <c r="D6" s="45"/>
    </row>
    <row r="7" spans="1:10" ht="15.6" x14ac:dyDescent="0.3">
      <c r="A7" s="147"/>
      <c r="B7" s="129" t="s">
        <v>33</v>
      </c>
      <c r="D7" s="45"/>
    </row>
    <row r="8" spans="1:10" ht="15.6" x14ac:dyDescent="0.3">
      <c r="A8" s="147"/>
      <c r="B8" s="129" t="s">
        <v>29</v>
      </c>
      <c r="D8" s="45"/>
    </row>
    <row r="9" spans="1:10" ht="15.6" x14ac:dyDescent="0.3">
      <c r="A9" s="147"/>
      <c r="B9" s="129" t="s">
        <v>34</v>
      </c>
      <c r="D9" s="45"/>
    </row>
    <row r="10" spans="1:10" ht="15.6" x14ac:dyDescent="0.3">
      <c r="A10" s="147"/>
      <c r="B10" s="129" t="s">
        <v>35</v>
      </c>
      <c r="D10" s="45"/>
    </row>
    <row r="11" spans="1:10" ht="15.6" x14ac:dyDescent="0.3">
      <c r="A11" s="147"/>
      <c r="B11" s="129" t="s">
        <v>36</v>
      </c>
      <c r="D11" s="45"/>
    </row>
    <row r="12" spans="1:10" ht="15.6" x14ac:dyDescent="0.3">
      <c r="A12" s="147"/>
      <c r="B12" s="129" t="s">
        <v>30</v>
      </c>
      <c r="D12" s="45"/>
    </row>
    <row r="13" spans="1:10" ht="15.6" x14ac:dyDescent="0.3">
      <c r="A13" s="147"/>
      <c r="B13" s="129" t="s">
        <v>54</v>
      </c>
      <c r="D13" s="45"/>
    </row>
    <row r="14" spans="1:10" ht="15.6" x14ac:dyDescent="0.3">
      <c r="A14" s="143"/>
      <c r="B14" s="129" t="s">
        <v>45</v>
      </c>
      <c r="D14" s="45"/>
    </row>
    <row r="15" spans="1:10" ht="17.399999999999999" x14ac:dyDescent="0.3">
      <c r="A15" s="105"/>
    </row>
    <row r="16" spans="1:10" ht="12.9" customHeight="1" x14ac:dyDescent="0.25">
      <c r="A16" s="149" t="str">
        <f>Arbeitszeitmodell!A6</f>
        <v>Umfeld / Zusammenarbeit</v>
      </c>
      <c r="B16" s="129" t="s">
        <v>40</v>
      </c>
    </row>
    <row r="17" spans="1:2" x14ac:dyDescent="0.25">
      <c r="A17" s="149"/>
      <c r="B17" s="129" t="s">
        <v>41</v>
      </c>
    </row>
    <row r="18" spans="1:2" x14ac:dyDescent="0.25">
      <c r="A18" s="149"/>
      <c r="B18" s="129" t="s">
        <v>42</v>
      </c>
    </row>
    <row r="19" spans="1:2" x14ac:dyDescent="0.25">
      <c r="A19" s="149"/>
      <c r="B19" s="142" t="s">
        <v>78</v>
      </c>
    </row>
    <row r="20" spans="1:2" x14ac:dyDescent="0.25">
      <c r="A20" s="149"/>
      <c r="B20" s="129" t="s">
        <v>43</v>
      </c>
    </row>
    <row r="21" spans="1:2" x14ac:dyDescent="0.25">
      <c r="A21" s="149"/>
      <c r="B21" s="129" t="s">
        <v>44</v>
      </c>
    </row>
    <row r="22" spans="1:2" ht="17.399999999999999" x14ac:dyDescent="0.3">
      <c r="A22" s="105"/>
    </row>
    <row r="23" spans="1:2" x14ac:dyDescent="0.25">
      <c r="A23" s="148" t="str">
        <f>Arbeitszeitmodell!A8</f>
        <v>Institution / Schule</v>
      </c>
      <c r="B23" s="129" t="s">
        <v>60</v>
      </c>
    </row>
    <row r="24" spans="1:2" x14ac:dyDescent="0.25">
      <c r="A24" s="148"/>
      <c r="B24" s="129" t="s">
        <v>61</v>
      </c>
    </row>
    <row r="25" spans="1:2" x14ac:dyDescent="0.25">
      <c r="A25" s="148"/>
      <c r="B25" s="129" t="s">
        <v>62</v>
      </c>
    </row>
    <row r="26" spans="1:2" x14ac:dyDescent="0.25">
      <c r="A26" s="148"/>
      <c r="B26" s="142" t="s">
        <v>75</v>
      </c>
    </row>
    <row r="27" spans="1:2" x14ac:dyDescent="0.25">
      <c r="A27" s="148"/>
      <c r="B27" s="129" t="s">
        <v>63</v>
      </c>
    </row>
    <row r="28" spans="1:2" x14ac:dyDescent="0.25">
      <c r="A28" s="148"/>
      <c r="B28" s="142" t="s">
        <v>76</v>
      </c>
    </row>
    <row r="29" spans="1:2" ht="15.9" customHeight="1" x14ac:dyDescent="0.25">
      <c r="A29" s="148"/>
      <c r="B29" s="142" t="s">
        <v>77</v>
      </c>
    </row>
    <row r="30" spans="1:2" ht="15.9" customHeight="1" x14ac:dyDescent="0.3">
      <c r="A30" s="105"/>
    </row>
    <row r="31" spans="1:2" ht="15.9" customHeight="1" x14ac:dyDescent="0.25">
      <c r="A31" s="145" t="str">
        <f>Arbeitszeitmodell!A10</f>
        <v>Qualitätssicherung</v>
      </c>
      <c r="B31" s="129" t="s">
        <v>46</v>
      </c>
    </row>
    <row r="32" spans="1:2" ht="15.9" customHeight="1" x14ac:dyDescent="0.25">
      <c r="A32" s="145"/>
      <c r="B32" s="129" t="s">
        <v>47</v>
      </c>
    </row>
    <row r="33" spans="1:2" ht="15.9" customHeight="1" x14ac:dyDescent="0.25">
      <c r="A33" s="145"/>
      <c r="B33" s="129" t="s">
        <v>48</v>
      </c>
    </row>
    <row r="34" spans="1:2" ht="15.9" customHeight="1" x14ac:dyDescent="0.25">
      <c r="A34" s="145"/>
      <c r="B34" s="129" t="s">
        <v>49</v>
      </c>
    </row>
    <row r="35" spans="1:2" ht="15.9" customHeight="1" x14ac:dyDescent="0.25">
      <c r="A35" s="145"/>
      <c r="B35" s="129" t="s">
        <v>50</v>
      </c>
    </row>
    <row r="36" spans="1:2" ht="15.9" customHeight="1" x14ac:dyDescent="0.25">
      <c r="A36" s="145"/>
      <c r="B36" s="129" t="s">
        <v>51</v>
      </c>
    </row>
    <row r="37" spans="1:2" ht="15.9" customHeight="1" x14ac:dyDescent="0.25">
      <c r="A37" s="145"/>
      <c r="B37" s="129" t="s">
        <v>52</v>
      </c>
    </row>
    <row r="38" spans="1:2" ht="15.9" customHeight="1" x14ac:dyDescent="0.25">
      <c r="A38" s="145"/>
      <c r="B38" s="129" t="s">
        <v>53</v>
      </c>
    </row>
  </sheetData>
  <customSheetViews>
    <customSheetView guid="{FF247EFE-293F-DF44-BD53-6B3221CFB148}" fitToPage="1" printArea="1" topLeftCell="A13">
      <selection activeCell="B30" sqref="B30"/>
      <pageMargins left="0.78740157480314965" right="0.78740157480314965" top="1.1023622047244095" bottom="0.98425196850393704" header="0.39370078740157483" footer="0.51181102362204722"/>
      <pageSetup paperSize="9" scale="35" orientation="landscape" r:id="rId1"/>
      <headerFooter alignWithMargins="0">
        <oddHeader>&amp;R&amp;G</oddHeader>
        <oddFooter>&amp;L&amp;F/ &amp;A&amp;R&amp;D</oddFooter>
      </headerFooter>
    </customSheetView>
  </customSheetViews>
  <mergeCells count="4">
    <mergeCell ref="A31:A38"/>
    <mergeCell ref="A3:A13"/>
    <mergeCell ref="A23:A29"/>
    <mergeCell ref="A16:A21"/>
  </mergeCells>
  <phoneticPr fontId="11" type="noConversion"/>
  <pageMargins left="0.78740157480314965" right="0.78740157480314965" top="1.1023622047244095" bottom="0.98425196850393704" header="0.39370078740157483" footer="0.51181102362204722"/>
  <pageSetup paperSize="9" scale="71" orientation="landscape" r:id="rId2"/>
  <headerFooter alignWithMargins="0">
    <oddHeader>&amp;R&amp;K000000&amp;G</oddHeader>
    <oddFooter>&amp;L&amp;K000000&amp;F&amp;C&amp;K000000&amp;A&amp;R&amp;K000000&amp;D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K39"/>
  <sheetViews>
    <sheetView zoomScale="120" zoomScaleNormal="120" workbookViewId="0">
      <selection activeCell="B11" sqref="B11"/>
    </sheetView>
  </sheetViews>
  <sheetFormatPr baseColWidth="10" defaultRowHeight="13.2" x14ac:dyDescent="0.25"/>
  <cols>
    <col min="1" max="1" width="10.88671875" style="130"/>
    <col min="2" max="2" width="85.33203125" style="104" customWidth="1"/>
  </cols>
  <sheetData>
    <row r="1" spans="1:11" s="45" customFormat="1" ht="17.399999999999999" x14ac:dyDescent="0.3">
      <c r="A1" s="131" t="s">
        <v>65</v>
      </c>
      <c r="B1" s="131"/>
      <c r="C1" s="133"/>
      <c r="D1" s="133"/>
      <c r="E1" s="133"/>
      <c r="F1" s="133"/>
      <c r="G1" s="133"/>
      <c r="H1" s="133"/>
      <c r="I1" s="133"/>
      <c r="J1" s="133"/>
      <c r="K1" s="18"/>
    </row>
    <row r="2" spans="1:11" ht="15.6" x14ac:dyDescent="0.3">
      <c r="A2" s="150" t="s">
        <v>72</v>
      </c>
      <c r="B2" s="150"/>
      <c r="C2" s="18"/>
      <c r="D2" s="18"/>
      <c r="E2" s="18"/>
      <c r="F2" s="18"/>
      <c r="G2" s="18"/>
      <c r="H2" s="18"/>
      <c r="I2" s="18"/>
      <c r="J2" s="18"/>
      <c r="K2" s="3"/>
    </row>
    <row r="3" spans="1:11" ht="15.6" x14ac:dyDescent="0.3">
      <c r="A3" s="140" t="s">
        <v>66</v>
      </c>
      <c r="B3" s="138" t="s">
        <v>67</v>
      </c>
      <c r="D3" s="45"/>
    </row>
    <row r="4" spans="1:11" ht="69" customHeight="1" x14ac:dyDescent="0.3">
      <c r="A4" s="141" t="s">
        <v>68</v>
      </c>
      <c r="B4" s="139" t="s">
        <v>69</v>
      </c>
      <c r="D4" s="45"/>
    </row>
    <row r="5" spans="1:11" ht="27.9" customHeight="1" x14ac:dyDescent="0.3">
      <c r="A5" s="141" t="s">
        <v>70</v>
      </c>
      <c r="B5" s="139" t="s">
        <v>74</v>
      </c>
      <c r="D5" s="45"/>
    </row>
    <row r="6" spans="1:11" ht="29.1" customHeight="1" x14ac:dyDescent="0.3">
      <c r="A6" s="141" t="s">
        <v>71</v>
      </c>
      <c r="B6" s="139" t="s">
        <v>73</v>
      </c>
      <c r="D6" s="45"/>
    </row>
    <row r="7" spans="1:11" ht="15.6" x14ac:dyDescent="0.3">
      <c r="A7" s="134"/>
      <c r="B7" s="134"/>
      <c r="D7" s="45"/>
    </row>
    <row r="8" spans="1:11" ht="15.6" x14ac:dyDescent="0.3">
      <c r="A8" s="134"/>
      <c r="B8" s="134"/>
      <c r="D8" s="45"/>
    </row>
    <row r="9" spans="1:11" ht="15.6" x14ac:dyDescent="0.3">
      <c r="A9" s="134"/>
      <c r="B9" s="134"/>
      <c r="D9" s="45"/>
    </row>
    <row r="10" spans="1:11" ht="15.6" x14ac:dyDescent="0.3">
      <c r="A10" s="134"/>
      <c r="B10" s="134"/>
      <c r="D10" s="45"/>
    </row>
    <row r="11" spans="1:11" ht="15.6" x14ac:dyDescent="0.3">
      <c r="A11" s="134"/>
      <c r="B11" s="134"/>
      <c r="D11" s="45"/>
    </row>
    <row r="12" spans="1:11" ht="15.6" x14ac:dyDescent="0.3">
      <c r="A12" s="134"/>
      <c r="B12" s="134"/>
      <c r="D12" s="45"/>
    </row>
    <row r="13" spans="1:11" ht="15.6" x14ac:dyDescent="0.3">
      <c r="A13" s="134"/>
      <c r="B13" s="134"/>
      <c r="D13" s="45"/>
    </row>
    <row r="14" spans="1:11" x14ac:dyDescent="0.25">
      <c r="A14" s="134"/>
      <c r="B14" s="134"/>
    </row>
    <row r="15" spans="1:11" x14ac:dyDescent="0.25">
      <c r="A15" s="134"/>
      <c r="B15" s="134"/>
    </row>
    <row r="16" spans="1:11" x14ac:dyDescent="0.25">
      <c r="A16" s="134"/>
      <c r="B16" s="134"/>
    </row>
    <row r="17" spans="1:2" x14ac:dyDescent="0.25">
      <c r="A17" s="134"/>
      <c r="B17" s="134"/>
    </row>
    <row r="18" spans="1:2" x14ac:dyDescent="0.25">
      <c r="A18" s="134"/>
      <c r="B18" s="134"/>
    </row>
    <row r="19" spans="1:2" x14ac:dyDescent="0.25">
      <c r="A19" s="134"/>
      <c r="B19" s="134"/>
    </row>
    <row r="20" spans="1:2" x14ac:dyDescent="0.25">
      <c r="A20" s="134"/>
      <c r="B20" s="134"/>
    </row>
    <row r="21" spans="1:2" x14ac:dyDescent="0.25">
      <c r="A21" s="134"/>
      <c r="B21" s="134"/>
    </row>
    <row r="22" spans="1:2" x14ac:dyDescent="0.25">
      <c r="A22" s="134"/>
      <c r="B22" s="134"/>
    </row>
    <row r="23" spans="1:2" x14ac:dyDescent="0.25">
      <c r="A23" s="134"/>
      <c r="B23" s="134"/>
    </row>
    <row r="24" spans="1:2" ht="17.399999999999999" x14ac:dyDescent="0.25">
      <c r="A24" s="136"/>
      <c r="B24" s="134"/>
    </row>
    <row r="25" spans="1:2" ht="17.399999999999999" x14ac:dyDescent="0.25">
      <c r="A25" s="136"/>
      <c r="B25" s="134"/>
    </row>
    <row r="26" spans="1:2" ht="17.399999999999999" x14ac:dyDescent="0.25">
      <c r="A26" s="136"/>
      <c r="B26" s="134"/>
    </row>
    <row r="27" spans="1:2" ht="17.399999999999999" x14ac:dyDescent="0.25">
      <c r="A27" s="136"/>
      <c r="B27" s="134"/>
    </row>
    <row r="28" spans="1:2" ht="17.399999999999999" x14ac:dyDescent="0.25">
      <c r="A28" s="136"/>
      <c r="B28" s="134"/>
    </row>
    <row r="29" spans="1:2" ht="15.9" customHeight="1" x14ac:dyDescent="0.25">
      <c r="A29" s="136"/>
      <c r="B29" s="134"/>
    </row>
    <row r="30" spans="1:2" ht="15.9" customHeight="1" x14ac:dyDescent="0.25">
      <c r="A30" s="135"/>
      <c r="B30" s="134"/>
    </row>
    <row r="31" spans="1:2" ht="15.9" customHeight="1" x14ac:dyDescent="0.25">
      <c r="A31" s="136"/>
      <c r="B31" s="134"/>
    </row>
    <row r="32" spans="1:2" ht="15.9" customHeight="1" x14ac:dyDescent="0.25">
      <c r="A32" s="137"/>
      <c r="B32" s="132"/>
    </row>
    <row r="33" spans="1:2" ht="15.9" customHeight="1" x14ac:dyDescent="0.25">
      <c r="A33" s="137"/>
      <c r="B33" s="132"/>
    </row>
    <row r="34" spans="1:2" ht="15.9" customHeight="1" x14ac:dyDescent="0.25">
      <c r="A34" s="137"/>
      <c r="B34" s="132"/>
    </row>
    <row r="35" spans="1:2" ht="15.9" customHeight="1" x14ac:dyDescent="0.25">
      <c r="A35" s="137"/>
      <c r="B35" s="132"/>
    </row>
    <row r="36" spans="1:2" ht="15.9" customHeight="1" x14ac:dyDescent="0.25">
      <c r="A36" s="137"/>
      <c r="B36" s="132"/>
    </row>
    <row r="37" spans="1:2" ht="15.9" customHeight="1" x14ac:dyDescent="0.25">
      <c r="A37" s="137"/>
      <c r="B37" s="132"/>
    </row>
    <row r="38" spans="1:2" ht="15.9" customHeight="1" x14ac:dyDescent="0.25">
      <c r="A38" s="137"/>
      <c r="B38" s="132"/>
    </row>
    <row r="39" spans="1:2" ht="17.399999999999999" x14ac:dyDescent="0.25">
      <c r="A39" s="137"/>
      <c r="B39" s="132"/>
    </row>
  </sheetData>
  <mergeCells count="1">
    <mergeCell ref="A2:B2"/>
  </mergeCell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L26"/>
  <sheetViews>
    <sheetView zoomScale="130" zoomScaleNormal="130" zoomScalePageLayoutView="125" workbookViewId="0">
      <selection activeCell="B8" sqref="B8"/>
    </sheetView>
  </sheetViews>
  <sheetFormatPr baseColWidth="10" defaultColWidth="10.88671875" defaultRowHeight="13.2" x14ac:dyDescent="0.25"/>
  <cols>
    <col min="1" max="1" width="23.44140625" style="3" customWidth="1"/>
    <col min="2" max="5" width="7.6640625" style="3" customWidth="1"/>
    <col min="6" max="6" width="3.109375" style="3" customWidth="1"/>
    <col min="7" max="10" width="7.6640625" style="3" customWidth="1"/>
    <col min="11" max="16384" width="10.88671875" style="3"/>
  </cols>
  <sheetData>
    <row r="1" spans="1:10" s="1" customFormat="1" ht="17.399999999999999" x14ac:dyDescent="0.3">
      <c r="A1" s="151" t="s">
        <v>82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s="1" customFormat="1" x14ac:dyDescent="0.25"/>
    <row r="3" spans="1:10" s="9" customFormat="1" ht="134.25" customHeight="1" x14ac:dyDescent="0.25"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5" spans="1:10" x14ac:dyDescent="0.25">
      <c r="A5" s="83" t="s">
        <v>83</v>
      </c>
      <c r="B5" s="15">
        <f>SUM(B8:B19)</f>
        <v>2074.8000000000006</v>
      </c>
      <c r="C5" s="15">
        <f t="shared" ref="C5:J5" si="0">SUM(C8:C19)</f>
        <v>0</v>
      </c>
      <c r="D5" s="15">
        <f t="shared" si="0"/>
        <v>-2074.8000000000006</v>
      </c>
      <c r="E5" s="15">
        <f t="shared" si="0"/>
        <v>0</v>
      </c>
      <c r="F5" s="4"/>
      <c r="G5" s="28">
        <f t="shared" si="0"/>
        <v>0</v>
      </c>
      <c r="H5" s="26">
        <f t="shared" ref="H5:I5" si="1">SUM(H8:H19)</f>
        <v>0</v>
      </c>
      <c r="I5" s="24">
        <f t="shared" si="1"/>
        <v>0</v>
      </c>
      <c r="J5" s="30">
        <f t="shared" si="0"/>
        <v>0</v>
      </c>
    </row>
    <row r="6" spans="1:10" x14ac:dyDescent="0.25">
      <c r="A6" s="3" t="s">
        <v>15</v>
      </c>
      <c r="B6" s="2"/>
      <c r="C6" s="2"/>
      <c r="D6" s="2"/>
      <c r="E6" s="2"/>
      <c r="F6" s="4"/>
      <c r="G6" s="29">
        <f>IF(ISERROR(G5/$C$5),,G5/$C$5)</f>
        <v>0</v>
      </c>
      <c r="H6" s="27">
        <f t="shared" ref="H6:I6" si="2">IF(ISERROR(H5/$C$5),,H5/$C$5)</f>
        <v>0</v>
      </c>
      <c r="I6" s="25">
        <f t="shared" si="2"/>
        <v>0</v>
      </c>
      <c r="J6" s="31">
        <f>IF(ISERROR(J5/$C$5),,J5/$C$5)</f>
        <v>0</v>
      </c>
    </row>
    <row r="7" spans="1:10" x14ac:dyDescent="0.25">
      <c r="A7" s="19"/>
      <c r="B7" s="4"/>
      <c r="C7" s="4"/>
      <c r="D7" s="4"/>
      <c r="E7" s="4"/>
      <c r="F7" s="4"/>
      <c r="G7" s="4"/>
      <c r="H7" s="4"/>
      <c r="I7" s="4"/>
      <c r="J7" s="4"/>
    </row>
    <row r="8" spans="1:10" x14ac:dyDescent="0.25">
      <c r="A8" s="20">
        <v>44044</v>
      </c>
      <c r="B8" s="15">
        <f>AUG!B4</f>
        <v>176.40000000000006</v>
      </c>
      <c r="C8" s="15">
        <f>AUG!C4</f>
        <v>0</v>
      </c>
      <c r="D8" s="15">
        <f>AUG!D4</f>
        <v>-176.40000000000006</v>
      </c>
      <c r="E8" s="15">
        <f>AUG!E4</f>
        <v>0</v>
      </c>
      <c r="F8" s="4"/>
      <c r="G8" s="28">
        <f>AUG!G4</f>
        <v>0</v>
      </c>
      <c r="H8" s="116">
        <f>AUG!H4</f>
        <v>0</v>
      </c>
      <c r="I8" s="24">
        <f>AUG!I4</f>
        <v>0</v>
      </c>
      <c r="J8" s="30">
        <f>AUG!J4</f>
        <v>0</v>
      </c>
    </row>
    <row r="9" spans="1:10" x14ac:dyDescent="0.25">
      <c r="A9" s="20">
        <f>DATE(YEAR(A8),MONTH(A8)+1,DAY(A8))</f>
        <v>44075</v>
      </c>
      <c r="B9" s="15">
        <f>SEP!B4</f>
        <v>184.80000000000007</v>
      </c>
      <c r="C9" s="15">
        <f>SEP!C4</f>
        <v>0</v>
      </c>
      <c r="D9" s="15">
        <f>SEP!D4</f>
        <v>-184.80000000000007</v>
      </c>
      <c r="E9" s="15">
        <f>SEP!E4</f>
        <v>0</v>
      </c>
      <c r="F9" s="4"/>
      <c r="G9" s="28">
        <f>SEP!G4</f>
        <v>0</v>
      </c>
      <c r="H9" s="116">
        <f>SEP!H4</f>
        <v>0</v>
      </c>
      <c r="I9" s="117">
        <f>SEP!I4</f>
        <v>0</v>
      </c>
      <c r="J9" s="118">
        <f>SEP!J4</f>
        <v>0</v>
      </c>
    </row>
    <row r="10" spans="1:10" x14ac:dyDescent="0.25">
      <c r="A10" s="20">
        <f t="shared" ref="A10:A19" si="3">DATE(YEAR(A9),MONTH(A9)+1,DAY(A9))</f>
        <v>44105</v>
      </c>
      <c r="B10" s="15">
        <f>OKT!B4</f>
        <v>184.80000000000007</v>
      </c>
      <c r="C10" s="15">
        <f>OKT!C4</f>
        <v>0</v>
      </c>
      <c r="D10" s="15">
        <f>OKT!D4</f>
        <v>-184.80000000000007</v>
      </c>
      <c r="E10" s="15">
        <f>OKT!E4</f>
        <v>0</v>
      </c>
      <c r="F10" s="4"/>
      <c r="G10" s="28">
        <f>OKT!G4</f>
        <v>0</v>
      </c>
      <c r="H10" s="116">
        <f>OKT!H4</f>
        <v>0</v>
      </c>
      <c r="I10" s="117">
        <f>OKT!I4</f>
        <v>0</v>
      </c>
      <c r="J10" s="118">
        <f>OKT!J4</f>
        <v>0</v>
      </c>
    </row>
    <row r="11" spans="1:10" x14ac:dyDescent="0.25">
      <c r="A11" s="20">
        <f>DATE(YEAR(A10),MONTH(A10)+1,DAY(A10))</f>
        <v>44136</v>
      </c>
      <c r="B11" s="15">
        <f>NOV!B4</f>
        <v>176.40000000000006</v>
      </c>
      <c r="C11" s="15">
        <f>NOV!C4</f>
        <v>0</v>
      </c>
      <c r="D11" s="15">
        <f>NOV!D4</f>
        <v>-176.40000000000006</v>
      </c>
      <c r="E11" s="15">
        <f>NOV!E4</f>
        <v>0</v>
      </c>
      <c r="F11" s="4"/>
      <c r="G11" s="28">
        <f>NOV!G4</f>
        <v>0</v>
      </c>
      <c r="H11" s="116">
        <f>NOV!H4</f>
        <v>0</v>
      </c>
      <c r="I11" s="117">
        <f>NOV!I4</f>
        <v>0</v>
      </c>
      <c r="J11" s="118">
        <f>NOV!J4</f>
        <v>0</v>
      </c>
    </row>
    <row r="12" spans="1:10" x14ac:dyDescent="0.25">
      <c r="A12" s="20">
        <f t="shared" si="3"/>
        <v>44166</v>
      </c>
      <c r="B12" s="15">
        <f>DEZ!B4</f>
        <v>159.60000000000005</v>
      </c>
      <c r="C12" s="15">
        <f>DEZ!C4</f>
        <v>0</v>
      </c>
      <c r="D12" s="15">
        <f>DEZ!D4</f>
        <v>-159.60000000000005</v>
      </c>
      <c r="E12" s="15">
        <f>DEZ!E4</f>
        <v>0</v>
      </c>
      <c r="F12" s="4"/>
      <c r="G12" s="28">
        <f>DEZ!G4</f>
        <v>0</v>
      </c>
      <c r="H12" s="116">
        <f>DEZ!H4</f>
        <v>0</v>
      </c>
      <c r="I12" s="117">
        <f>DEZ!I4</f>
        <v>0</v>
      </c>
      <c r="J12" s="118">
        <f>DEZ!J4</f>
        <v>0</v>
      </c>
    </row>
    <row r="13" spans="1:10" x14ac:dyDescent="0.25">
      <c r="A13" s="20">
        <f t="shared" si="3"/>
        <v>44197</v>
      </c>
      <c r="B13" s="15">
        <f>JAN!B4</f>
        <v>168.00000000000006</v>
      </c>
      <c r="C13" s="15">
        <f>JAN!C4</f>
        <v>0</v>
      </c>
      <c r="D13" s="15">
        <f>JAN!D4</f>
        <v>-168.00000000000006</v>
      </c>
      <c r="E13" s="15">
        <f>JAN!E4</f>
        <v>0</v>
      </c>
      <c r="F13" s="4"/>
      <c r="G13" s="28">
        <f>JAN!G4</f>
        <v>0</v>
      </c>
      <c r="H13" s="116">
        <f>JAN!H4</f>
        <v>0</v>
      </c>
      <c r="I13" s="117">
        <f>JAN!I4</f>
        <v>0</v>
      </c>
      <c r="J13" s="118">
        <f>JAN!J4</f>
        <v>0</v>
      </c>
    </row>
    <row r="14" spans="1:10" x14ac:dyDescent="0.25">
      <c r="A14" s="20">
        <f t="shared" si="3"/>
        <v>44228</v>
      </c>
      <c r="B14" s="15">
        <f>FEB!B4</f>
        <v>168.00000000000006</v>
      </c>
      <c r="C14" s="15">
        <f>FEB!C4</f>
        <v>0</v>
      </c>
      <c r="D14" s="15">
        <f>FEB!D4</f>
        <v>-168.00000000000006</v>
      </c>
      <c r="E14" s="15">
        <f>FEB!E4</f>
        <v>0</v>
      </c>
      <c r="F14" s="4"/>
      <c r="G14" s="28">
        <f>FEB!G4</f>
        <v>0</v>
      </c>
      <c r="H14" s="116">
        <f>FEB!H4</f>
        <v>0</v>
      </c>
      <c r="I14" s="117">
        <f>FEB!I4</f>
        <v>0</v>
      </c>
      <c r="J14" s="118">
        <f>FEB!J4</f>
        <v>0</v>
      </c>
    </row>
    <row r="15" spans="1:10" x14ac:dyDescent="0.25">
      <c r="A15" s="20">
        <f t="shared" si="3"/>
        <v>44256</v>
      </c>
      <c r="B15" s="15">
        <f>MAR!B4</f>
        <v>193.20000000000007</v>
      </c>
      <c r="C15" s="15">
        <f>MAR!C4</f>
        <v>0</v>
      </c>
      <c r="D15" s="15">
        <f>MAR!D4</f>
        <v>-193.20000000000007</v>
      </c>
      <c r="E15" s="15">
        <f>MAR!E4</f>
        <v>0</v>
      </c>
      <c r="F15" s="4"/>
      <c r="G15" s="28">
        <f>MAR!G4</f>
        <v>0</v>
      </c>
      <c r="H15" s="116">
        <f>MAR!H4</f>
        <v>0</v>
      </c>
      <c r="I15" s="117">
        <f>MAR!I4</f>
        <v>0</v>
      </c>
      <c r="J15" s="118">
        <f>MAR!J4</f>
        <v>0</v>
      </c>
    </row>
    <row r="16" spans="1:10" x14ac:dyDescent="0.25">
      <c r="A16" s="20">
        <f t="shared" si="3"/>
        <v>44287</v>
      </c>
      <c r="B16" s="15">
        <f>APR!B4</f>
        <v>168.00000000000006</v>
      </c>
      <c r="C16" s="15">
        <f>APR!C4</f>
        <v>0</v>
      </c>
      <c r="D16" s="15">
        <f>APR!D4</f>
        <v>-168.00000000000006</v>
      </c>
      <c r="E16" s="15">
        <f>APR!E4</f>
        <v>0</v>
      </c>
      <c r="F16" s="4"/>
      <c r="G16" s="28">
        <f>APR!G4</f>
        <v>0</v>
      </c>
      <c r="H16" s="116">
        <f>APR!H4</f>
        <v>0</v>
      </c>
      <c r="I16" s="117">
        <f>APR!I4</f>
        <v>0</v>
      </c>
      <c r="J16" s="118">
        <f>APR!J4</f>
        <v>0</v>
      </c>
    </row>
    <row r="17" spans="1:12" x14ac:dyDescent="0.25">
      <c r="A17" s="20">
        <f t="shared" si="3"/>
        <v>44317</v>
      </c>
      <c r="B17" s="15">
        <f>MAI!B4</f>
        <v>134.40000000000003</v>
      </c>
      <c r="C17" s="15">
        <f>MAI!C4</f>
        <v>0</v>
      </c>
      <c r="D17" s="15">
        <f>MAI!D4</f>
        <v>-134.40000000000003</v>
      </c>
      <c r="E17" s="15">
        <f>MAI!E4</f>
        <v>0</v>
      </c>
      <c r="F17" s="4"/>
      <c r="G17" s="28">
        <f>MAI!G4</f>
        <v>0</v>
      </c>
      <c r="H17" s="116">
        <f>MAI!H4</f>
        <v>0</v>
      </c>
      <c r="I17" s="117">
        <f>MAI!I4</f>
        <v>0</v>
      </c>
      <c r="J17" s="118">
        <f>MAI!J4</f>
        <v>0</v>
      </c>
    </row>
    <row r="18" spans="1:12" x14ac:dyDescent="0.25">
      <c r="A18" s="20">
        <f t="shared" si="3"/>
        <v>44348</v>
      </c>
      <c r="B18" s="15">
        <f>JUN!B4</f>
        <v>176.40000000000006</v>
      </c>
      <c r="C18" s="15">
        <f>JUN!C4</f>
        <v>0</v>
      </c>
      <c r="D18" s="15">
        <f>JUN!D4</f>
        <v>-176.40000000000006</v>
      </c>
      <c r="E18" s="15">
        <f>JUN!E4</f>
        <v>0</v>
      </c>
      <c r="F18" s="4"/>
      <c r="G18" s="28">
        <f>JUN!G4</f>
        <v>0</v>
      </c>
      <c r="H18" s="116">
        <f>JUN!H4</f>
        <v>0</v>
      </c>
      <c r="I18" s="117">
        <f>JUN!I4</f>
        <v>0</v>
      </c>
      <c r="J18" s="118">
        <f>JUN!J4</f>
        <v>0</v>
      </c>
    </row>
    <row r="19" spans="1:12" x14ac:dyDescent="0.25">
      <c r="A19" s="20">
        <f t="shared" si="3"/>
        <v>44378</v>
      </c>
      <c r="B19" s="15">
        <f>JUL!B4</f>
        <v>184.80000000000007</v>
      </c>
      <c r="C19" s="15">
        <f>JUL!C4</f>
        <v>0</v>
      </c>
      <c r="D19" s="15">
        <f>JUL!D4</f>
        <v>-184.80000000000007</v>
      </c>
      <c r="E19" s="15">
        <f>JUL!E4</f>
        <v>0</v>
      </c>
      <c r="F19" s="4"/>
      <c r="G19" s="28">
        <f>JUL!G4</f>
        <v>0</v>
      </c>
      <c r="H19" s="116">
        <f>JUL!H4</f>
        <v>0</v>
      </c>
      <c r="I19" s="117">
        <f>JUL!I4</f>
        <v>0</v>
      </c>
      <c r="J19" s="118">
        <f>JUL!J4</f>
        <v>0</v>
      </c>
    </row>
    <row r="20" spans="1:12" ht="13.8" thickBot="1" x14ac:dyDescent="0.3"/>
    <row r="21" spans="1:12" ht="14.4" thickTop="1" thickBot="1" x14ac:dyDescent="0.3">
      <c r="A21" s="77" t="s">
        <v>4</v>
      </c>
      <c r="B21" s="78">
        <v>1</v>
      </c>
      <c r="C21" s="21"/>
      <c r="D21" s="21"/>
      <c r="E21" s="21"/>
      <c r="F21" s="21"/>
    </row>
    <row r="22" spans="1:12" ht="13.8" thickTop="1" x14ac:dyDescent="0.25">
      <c r="B22" s="21"/>
      <c r="C22" s="21"/>
      <c r="D22" s="21"/>
      <c r="E22" s="21"/>
      <c r="F22" s="21"/>
      <c r="G22" s="21"/>
    </row>
    <row r="23" spans="1:12" ht="81.75" customHeight="1" x14ac:dyDescent="0.25">
      <c r="A23" s="79" t="s">
        <v>58</v>
      </c>
      <c r="B23" s="152" t="s">
        <v>59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2" x14ac:dyDescent="0.25">
      <c r="E24" s="82"/>
    </row>
    <row r="25" spans="1:12" x14ac:dyDescent="0.25">
      <c r="B25" s="154" t="s">
        <v>64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</row>
    <row r="26" spans="1:12" x14ac:dyDescent="0.25"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</row>
  </sheetData>
  <protectedRanges>
    <protectedRange sqref="B21" name="Bereich1"/>
  </protectedRanges>
  <customSheetViews>
    <customSheetView guid="{FF247EFE-293F-DF44-BD53-6B3221CFB148}" scale="125" fitToPage="1" topLeftCell="A3">
      <selection activeCell="K3" sqref="G3:K3"/>
      <pageMargins left="0.78740157480314965" right="0.78740157480314965" top="1.1023622047244095" bottom="0.98425196850393704" header="0.39370078740157483" footer="0.51181102362204722"/>
      <pageSetup paperSize="9" scale="86" orientation="landscape" r:id="rId1"/>
      <headerFooter alignWithMargins="0">
        <oddHeader>&amp;R&amp;G</oddHeader>
        <oddFooter>&amp;L&amp;F/ &amp;A&amp;R&amp;D</oddFooter>
      </headerFooter>
    </customSheetView>
  </customSheetViews>
  <mergeCells count="3">
    <mergeCell ref="A1:J1"/>
    <mergeCell ref="B23:L23"/>
    <mergeCell ref="B25:L26"/>
  </mergeCells>
  <phoneticPr fontId="0" type="noConversion"/>
  <hyperlinks>
    <hyperlink ref="H3" location="Arbeitsfelder!A14" display="Umfeld / Zusmmenarbeit" xr:uid="{00000000-0004-0000-0300-000000000000}"/>
    <hyperlink ref="I3" location="Arbeitsfelder!A22" display="Institution / Schule" xr:uid="{00000000-0004-0000-0300-000001000000}"/>
    <hyperlink ref="J3" location="Arbeitsfelder!A30" display="Qualitätssicherung" xr:uid="{00000000-0004-0000-0300-000002000000}"/>
    <hyperlink ref="G3" location="Arbeitsfelder!A2" display="Kind" xr:uid="{00000000-0004-0000-03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2"/>
  <headerFooter alignWithMargins="0">
    <oddHeader>&amp;R&amp;K000000&amp;G</oddHeader>
    <oddFooter>&amp;L&amp;K000000&amp;F&amp;C&amp;K000000&amp;A&amp;R&amp;K000000&amp;D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BY37"/>
  <sheetViews>
    <sheetView tabSelected="1" zoomScaleNormal="100" workbookViewId="0">
      <selection activeCell="G7" sqref="G7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7" width="7.33203125" style="4" bestFit="1" customWidth="1"/>
    <col min="8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5">
        <f>Zusammenfassung!A8</f>
        <v>44044</v>
      </c>
      <c r="B1" s="155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SUM(B7:B37)</f>
        <v>176.40000000000006</v>
      </c>
      <c r="C4" s="13">
        <f>SUM(C7:C37)</f>
        <v>0</v>
      </c>
      <c r="D4" s="13">
        <f>SUM(D7:D37)</f>
        <v>-176.40000000000006</v>
      </c>
      <c r="E4" s="13">
        <f>SUM(E7:E37)</f>
        <v>0</v>
      </c>
      <c r="F4" s="14"/>
      <c r="G4" s="36">
        <f>SUM(G7:G37)</f>
        <v>0</v>
      </c>
      <c r="H4" s="34">
        <f t="shared" ref="H4:J4" si="0">SUM(H7:H37)</f>
        <v>0</v>
      </c>
      <c r="I4" s="32">
        <f t="shared" si="0"/>
        <v>0</v>
      </c>
      <c r="J4" s="38">
        <f t="shared" si="0"/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1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x14ac:dyDescent="0.25">
      <c r="A7" s="80">
        <f>A1</f>
        <v>44044</v>
      </c>
      <c r="B7" s="81">
        <v>0</v>
      </c>
      <c r="C7" s="81">
        <f t="shared" ref="C7:C37" si="2">SUM(G7:J7)</f>
        <v>0</v>
      </c>
      <c r="D7" s="81">
        <f t="shared" ref="D7:D37" si="3">C7+E7-B7</f>
        <v>0</v>
      </c>
      <c r="E7" s="15"/>
      <c r="G7" s="92"/>
      <c r="H7" s="93"/>
      <c r="I7" s="94"/>
      <c r="J7" s="95"/>
      <c r="K7" s="85" t="s">
        <v>19</v>
      </c>
      <c r="L7" s="85"/>
      <c r="M7" s="85"/>
    </row>
    <row r="8" spans="1:77" x14ac:dyDescent="0.25">
      <c r="A8" s="16">
        <f>A7+1</f>
        <v>44045</v>
      </c>
      <c r="B8" s="15">
        <f>IF(WEEKDAY(A8)=1,0,IF(WEEKDAY(A8)=7,0,8.4*Zusammenfassung!$B$21))</f>
        <v>0</v>
      </c>
      <c r="C8" s="15">
        <f t="shared" si="2"/>
        <v>0</v>
      </c>
      <c r="D8" s="15">
        <f t="shared" si="3"/>
        <v>0</v>
      </c>
      <c r="E8" s="15"/>
      <c r="G8" s="92"/>
      <c r="H8" s="93"/>
      <c r="I8" s="94"/>
      <c r="J8" s="95"/>
    </row>
    <row r="9" spans="1:77" x14ac:dyDescent="0.25">
      <c r="A9" s="16">
        <f t="shared" ref="A9:A37" si="4">A8+1</f>
        <v>44046</v>
      </c>
      <c r="B9" s="15">
        <f>IF(WEEKDAY(A9)=1,0,IF(WEEKDAY(A9)=7,0,8.4*Zusammenfassung!$B$21))</f>
        <v>8.4</v>
      </c>
      <c r="C9" s="15">
        <f t="shared" si="2"/>
        <v>0</v>
      </c>
      <c r="D9" s="15">
        <f t="shared" si="3"/>
        <v>-8.4</v>
      </c>
      <c r="E9" s="15"/>
      <c r="G9" s="92"/>
      <c r="H9" s="93"/>
      <c r="I9" s="94"/>
      <c r="J9" s="95"/>
    </row>
    <row r="10" spans="1:77" x14ac:dyDescent="0.25">
      <c r="A10" s="16">
        <f t="shared" si="4"/>
        <v>44047</v>
      </c>
      <c r="B10" s="15">
        <f>IF(WEEKDAY(A10)=1,0,IF(WEEKDAY(A10)=7,0,8.4*Zusammenfassung!$B$21))</f>
        <v>8.4</v>
      </c>
      <c r="C10" s="15">
        <f t="shared" si="2"/>
        <v>0</v>
      </c>
      <c r="D10" s="15">
        <f t="shared" si="3"/>
        <v>-8.4</v>
      </c>
      <c r="E10" s="15"/>
      <c r="G10" s="92"/>
      <c r="H10" s="93"/>
      <c r="I10" s="94"/>
      <c r="J10" s="95"/>
    </row>
    <row r="11" spans="1:77" x14ac:dyDescent="0.25">
      <c r="A11" s="16">
        <f t="shared" si="4"/>
        <v>44048</v>
      </c>
      <c r="B11" s="15">
        <f>IF(WEEKDAY(A11)=1,0,IF(WEEKDAY(A11)=7,0,8.4*Zusammenfassung!$B$21))</f>
        <v>8.4</v>
      </c>
      <c r="C11" s="15">
        <f t="shared" si="2"/>
        <v>0</v>
      </c>
      <c r="D11" s="15">
        <f t="shared" si="3"/>
        <v>-8.4</v>
      </c>
      <c r="E11" s="15"/>
      <c r="G11" s="92"/>
      <c r="H11" s="93"/>
      <c r="I11" s="94"/>
      <c r="J11" s="95"/>
    </row>
    <row r="12" spans="1:77" x14ac:dyDescent="0.25">
      <c r="A12" s="16">
        <f t="shared" si="4"/>
        <v>44049</v>
      </c>
      <c r="B12" s="15">
        <f>IF(WEEKDAY(A12)=1,0,IF(WEEKDAY(A12)=7,0,8.4*Zusammenfassung!$B$21))</f>
        <v>8.4</v>
      </c>
      <c r="C12" s="15">
        <f t="shared" si="2"/>
        <v>0</v>
      </c>
      <c r="D12" s="15">
        <f t="shared" si="3"/>
        <v>-8.4</v>
      </c>
      <c r="E12" s="15"/>
      <c r="G12" s="92"/>
      <c r="H12" s="93"/>
      <c r="I12" s="94"/>
      <c r="J12" s="95"/>
    </row>
    <row r="13" spans="1:77" x14ac:dyDescent="0.25">
      <c r="A13" s="16">
        <f t="shared" si="4"/>
        <v>44050</v>
      </c>
      <c r="B13" s="15">
        <f>IF(WEEKDAY(A13)=1,0,IF(WEEKDAY(A13)=7,0,8.4*Zusammenfassung!$B$21))</f>
        <v>8.4</v>
      </c>
      <c r="C13" s="15">
        <f t="shared" si="2"/>
        <v>0</v>
      </c>
      <c r="D13" s="15">
        <f t="shared" si="3"/>
        <v>-8.4</v>
      </c>
      <c r="E13" s="15"/>
      <c r="G13" s="92"/>
      <c r="H13" s="93"/>
      <c r="I13" s="94"/>
      <c r="J13" s="95"/>
    </row>
    <row r="14" spans="1:77" x14ac:dyDescent="0.25">
      <c r="A14" s="16">
        <f t="shared" si="4"/>
        <v>44051</v>
      </c>
      <c r="B14" s="15">
        <f>IF(WEEKDAY(A14)=1,0,IF(WEEKDAY(A14)=7,0,8.4*Zusammenfassung!$B$21))</f>
        <v>0</v>
      </c>
      <c r="C14" s="15">
        <f t="shared" si="2"/>
        <v>0</v>
      </c>
      <c r="D14" s="15">
        <f t="shared" si="3"/>
        <v>0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4"/>
        <v>44052</v>
      </c>
      <c r="B15" s="15">
        <f>IF(WEEKDAY(A15)=1,0,IF(WEEKDAY(A15)=7,0,8.4*Zusammenfassung!$B$21))</f>
        <v>0</v>
      </c>
      <c r="C15" s="15">
        <f t="shared" si="2"/>
        <v>0</v>
      </c>
      <c r="D15" s="15">
        <f t="shared" si="3"/>
        <v>0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4"/>
        <v>44053</v>
      </c>
      <c r="B16" s="15">
        <f>IF(WEEKDAY(A16)=1,0,IF(WEEKDAY(A16)=7,0,8.4*Zusammenfassung!$B$21))</f>
        <v>8.4</v>
      </c>
      <c r="C16" s="15">
        <f t="shared" si="2"/>
        <v>0</v>
      </c>
      <c r="D16" s="15">
        <f t="shared" si="3"/>
        <v>-8.4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23" customFormat="1" x14ac:dyDescent="0.25">
      <c r="A17" s="16">
        <f t="shared" si="4"/>
        <v>44054</v>
      </c>
      <c r="B17" s="15">
        <f>IF(WEEKDAY(A17)=1,0,IF(WEEKDAY(A17)=7,0,8.4*Zusammenfassung!$B$21))</f>
        <v>8.4</v>
      </c>
      <c r="C17" s="15">
        <f t="shared" si="2"/>
        <v>0</v>
      </c>
      <c r="D17" s="15">
        <f t="shared" si="3"/>
        <v>-8.4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4"/>
        <v>44055</v>
      </c>
      <c r="B18" s="15">
        <f>IF(WEEKDAY(A18)=1,0,IF(WEEKDAY(A18)=7,0,8.4*Zusammenfassung!$B$21))</f>
        <v>8.4</v>
      </c>
      <c r="C18" s="15">
        <f t="shared" si="2"/>
        <v>0</v>
      </c>
      <c r="D18" s="15">
        <f t="shared" si="3"/>
        <v>-8.4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4"/>
        <v>44056</v>
      </c>
      <c r="B19" s="15">
        <f>IF(WEEKDAY(A19)=1,0,IF(WEEKDAY(A19)=7,0,8.4*Zusammenfassung!$B$21))</f>
        <v>8.4</v>
      </c>
      <c r="C19" s="15">
        <f t="shared" si="2"/>
        <v>0</v>
      </c>
      <c r="D19" s="15">
        <f t="shared" si="3"/>
        <v>-8.4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4"/>
        <v>44057</v>
      </c>
      <c r="B20" s="15">
        <f>IF(WEEKDAY(A20)=1,0,IF(WEEKDAY(A20)=7,0,8.4*Zusammenfassung!$B$21))</f>
        <v>8.4</v>
      </c>
      <c r="C20" s="15">
        <f t="shared" si="2"/>
        <v>0</v>
      </c>
      <c r="D20" s="15">
        <f t="shared" si="3"/>
        <v>-8.4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23" customFormat="1" x14ac:dyDescent="0.25">
      <c r="A21" s="74">
        <f t="shared" si="4"/>
        <v>44058</v>
      </c>
      <c r="B21" s="75">
        <v>0</v>
      </c>
      <c r="C21" s="75">
        <f t="shared" si="2"/>
        <v>0</v>
      </c>
      <c r="D21" s="75">
        <f t="shared" si="3"/>
        <v>0</v>
      </c>
      <c r="E21" s="15"/>
      <c r="F21" s="4"/>
      <c r="G21" s="92"/>
      <c r="H21" s="93"/>
      <c r="I21" s="94"/>
      <c r="J21" s="95"/>
      <c r="K21" s="85" t="s">
        <v>23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1:77" x14ac:dyDescent="0.25">
      <c r="A22" s="16">
        <f t="shared" si="4"/>
        <v>44059</v>
      </c>
      <c r="B22" s="15">
        <f>IF(WEEKDAY(A22)=1,0,IF(WEEKDAY(A22)=7,0,8.4*Zusammenfassung!$B$21))</f>
        <v>0</v>
      </c>
      <c r="C22" s="15">
        <f t="shared" si="2"/>
        <v>0</v>
      </c>
      <c r="D22" s="15">
        <f t="shared" si="3"/>
        <v>0</v>
      </c>
      <c r="E22" s="15"/>
      <c r="G22" s="92"/>
      <c r="H22" s="93"/>
      <c r="I22" s="94"/>
      <c r="J22" s="95"/>
    </row>
    <row r="23" spans="1:77" x14ac:dyDescent="0.25">
      <c r="A23" s="16">
        <f t="shared" si="4"/>
        <v>44060</v>
      </c>
      <c r="B23" s="15">
        <f>IF(WEEKDAY(A23)=1,0,IF(WEEKDAY(A23)=7,0,8.4*Zusammenfassung!$B$21))</f>
        <v>8.4</v>
      </c>
      <c r="C23" s="15">
        <f t="shared" si="2"/>
        <v>0</v>
      </c>
      <c r="D23" s="15">
        <f t="shared" si="3"/>
        <v>-8.4</v>
      </c>
      <c r="E23" s="15"/>
      <c r="G23" s="92"/>
      <c r="H23" s="93"/>
      <c r="I23" s="94"/>
      <c r="J23" s="95"/>
    </row>
    <row r="24" spans="1:77" x14ac:dyDescent="0.25">
      <c r="A24" s="16">
        <f t="shared" si="4"/>
        <v>44061</v>
      </c>
      <c r="B24" s="15">
        <f>IF(WEEKDAY(A24)=1,0,IF(WEEKDAY(A24)=7,0,8.4*Zusammenfassung!$B$21))</f>
        <v>8.4</v>
      </c>
      <c r="C24" s="15">
        <f t="shared" si="2"/>
        <v>0</v>
      </c>
      <c r="D24" s="15">
        <f t="shared" si="3"/>
        <v>-8.4</v>
      </c>
      <c r="E24" s="15"/>
      <c r="G24" s="92"/>
      <c r="H24" s="93"/>
      <c r="I24" s="94"/>
      <c r="J24" s="95"/>
    </row>
    <row r="25" spans="1:77" x14ac:dyDescent="0.25">
      <c r="A25" s="16">
        <f t="shared" si="4"/>
        <v>44062</v>
      </c>
      <c r="B25" s="15">
        <f>IF(WEEKDAY(A25)=1,0,IF(WEEKDAY(A25)=7,0,8.4*Zusammenfassung!$B$21))</f>
        <v>8.4</v>
      </c>
      <c r="C25" s="15">
        <f t="shared" si="2"/>
        <v>0</v>
      </c>
      <c r="D25" s="15">
        <f t="shared" si="3"/>
        <v>-8.4</v>
      </c>
      <c r="E25" s="15"/>
      <c r="G25" s="92"/>
      <c r="H25" s="93"/>
      <c r="I25" s="94"/>
      <c r="J25" s="95"/>
    </row>
    <row r="26" spans="1:77" x14ac:dyDescent="0.25">
      <c r="A26" s="16">
        <f t="shared" si="4"/>
        <v>44063</v>
      </c>
      <c r="B26" s="15">
        <f>IF(WEEKDAY(A26)=1,0,IF(WEEKDAY(A26)=7,0,8.4*Zusammenfassung!$B$21))</f>
        <v>8.4</v>
      </c>
      <c r="C26" s="15">
        <f t="shared" si="2"/>
        <v>0</v>
      </c>
      <c r="D26" s="15">
        <f t="shared" si="3"/>
        <v>-8.4</v>
      </c>
      <c r="E26" s="15"/>
      <c r="G26" s="92"/>
      <c r="H26" s="93"/>
      <c r="I26" s="94"/>
      <c r="J26" s="95"/>
    </row>
    <row r="27" spans="1:77" x14ac:dyDescent="0.25">
      <c r="A27" s="16">
        <f t="shared" si="4"/>
        <v>44064</v>
      </c>
      <c r="B27" s="15">
        <f>IF(WEEKDAY(A27)=1,0,IF(WEEKDAY(A27)=7,0,8.4*Zusammenfassung!$B$21))</f>
        <v>8.4</v>
      </c>
      <c r="C27" s="15">
        <f t="shared" si="2"/>
        <v>0</v>
      </c>
      <c r="D27" s="15">
        <f t="shared" si="3"/>
        <v>-8.4</v>
      </c>
      <c r="E27" s="15"/>
      <c r="G27" s="92"/>
      <c r="H27" s="93"/>
      <c r="I27" s="94"/>
      <c r="J27" s="95"/>
    </row>
    <row r="28" spans="1:77" x14ac:dyDescent="0.25">
      <c r="A28" s="16">
        <f t="shared" si="4"/>
        <v>44065</v>
      </c>
      <c r="B28" s="15">
        <f>IF(WEEKDAY(A28)=1,0,IF(WEEKDAY(A28)=7,0,8.4*Zusammenfassung!$B$21))</f>
        <v>0</v>
      </c>
      <c r="C28" s="15">
        <f t="shared" si="2"/>
        <v>0</v>
      </c>
      <c r="D28" s="15">
        <f t="shared" si="3"/>
        <v>0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44066</v>
      </c>
      <c r="B29" s="15">
        <f>IF(WEEKDAY(A29)=1,0,IF(WEEKDAY(A29)=7,0,8.4*Zusammenfassung!$B$21))</f>
        <v>0</v>
      </c>
      <c r="C29" s="15">
        <f t="shared" si="2"/>
        <v>0</v>
      </c>
      <c r="D29" s="15">
        <f t="shared" si="3"/>
        <v>0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4"/>
        <v>44067</v>
      </c>
      <c r="B30" s="15">
        <f>IF(WEEKDAY(A30)=1,0,IF(WEEKDAY(A30)=7,0,8.4*Zusammenfassung!$B$21))</f>
        <v>8.4</v>
      </c>
      <c r="C30" s="15">
        <f t="shared" si="2"/>
        <v>0</v>
      </c>
      <c r="D30" s="15">
        <f t="shared" si="3"/>
        <v>-8.4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4"/>
        <v>44068</v>
      </c>
      <c r="B31" s="15">
        <f>IF(WEEKDAY(A31)=1,0,IF(WEEKDAY(A31)=7,0,8.4*Zusammenfassung!$B$21))</f>
        <v>8.4</v>
      </c>
      <c r="C31" s="15">
        <f t="shared" si="2"/>
        <v>0</v>
      </c>
      <c r="D31" s="15">
        <f t="shared" si="3"/>
        <v>-8.4</v>
      </c>
      <c r="E31" s="15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4"/>
        <v>44069</v>
      </c>
      <c r="B32" s="15">
        <f>IF(WEEKDAY(A32)=1,0,IF(WEEKDAY(A32)=7,0,8.4*Zusammenfassung!$B$21))</f>
        <v>8.4</v>
      </c>
      <c r="C32" s="15">
        <f t="shared" si="2"/>
        <v>0</v>
      </c>
      <c r="D32" s="15">
        <f t="shared" si="3"/>
        <v>-8.4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44070</v>
      </c>
      <c r="B33" s="15">
        <f>IF(WEEKDAY(A33)=1,0,IF(WEEKDAY(A33)=7,0,8.4*Zusammenfassung!$B$21))</f>
        <v>8.4</v>
      </c>
      <c r="C33" s="15">
        <f t="shared" si="2"/>
        <v>0</v>
      </c>
      <c r="D33" s="15">
        <f t="shared" si="3"/>
        <v>-8.4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4"/>
        <v>44071</v>
      </c>
      <c r="B34" s="15">
        <f>IF(WEEKDAY(A34)=1,0,IF(WEEKDAY(A34)=7,0,8.4*Zusammenfassung!$B$21))</f>
        <v>8.4</v>
      </c>
      <c r="C34" s="15">
        <f t="shared" si="2"/>
        <v>0</v>
      </c>
      <c r="D34" s="15">
        <f t="shared" si="3"/>
        <v>-8.4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4"/>
        <v>44072</v>
      </c>
      <c r="B35" s="15">
        <f>IF(WEEKDAY(A35)=1,0,IF(WEEKDAY(A35)=7,0,8.4*Zusammenfassung!$B$21))</f>
        <v>0</v>
      </c>
      <c r="C35" s="15">
        <f t="shared" si="2"/>
        <v>0</v>
      </c>
      <c r="D35" s="15">
        <f t="shared" si="3"/>
        <v>0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x14ac:dyDescent="0.25">
      <c r="A36" s="16">
        <f t="shared" si="4"/>
        <v>44073</v>
      </c>
      <c r="B36" s="15">
        <f>IF(WEEKDAY(A36)=1,0,IF(WEEKDAY(A36)=7,0,8.4*Zusammenfassung!$B$21))</f>
        <v>0</v>
      </c>
      <c r="C36" s="15">
        <f t="shared" si="2"/>
        <v>0</v>
      </c>
      <c r="D36" s="15">
        <f t="shared" si="3"/>
        <v>0</v>
      </c>
      <c r="E36" s="15"/>
      <c r="G36" s="92"/>
      <c r="H36" s="93"/>
      <c r="I36" s="94"/>
      <c r="J36" s="95"/>
    </row>
    <row r="37" spans="1:77" x14ac:dyDescent="0.25">
      <c r="A37" s="16">
        <f t="shared" si="4"/>
        <v>44074</v>
      </c>
      <c r="B37" s="15">
        <f>IF(WEEKDAY(A37)=1,0,IF(WEEKDAY(A37)=7,0,8.4*Zusammenfassung!$B$21))</f>
        <v>8.4</v>
      </c>
      <c r="C37" s="15">
        <f t="shared" si="2"/>
        <v>0</v>
      </c>
      <c r="D37" s="15">
        <f t="shared" si="3"/>
        <v>-8.4</v>
      </c>
      <c r="E37" s="15"/>
      <c r="G37" s="92"/>
      <c r="H37" s="93"/>
      <c r="I37" s="94"/>
      <c r="J37" s="95"/>
    </row>
  </sheetData>
  <protectedRanges>
    <protectedRange sqref="E7:E37 G7:J37" name="Bereich1"/>
  </protectedRanges>
  <customSheetViews>
    <customSheetView guid="{FF247EFE-293F-DF44-BD53-6B3221CFB148}" fitToPage="1">
      <pane ySplit="5" topLeftCell="A6" activePane="bottomLeft" state="frozenSplit"/>
      <selection pane="bottomLeft" activeCell="G1" sqref="G1:K1048576"/>
      <pageMargins left="0.78740157480314965" right="0.78740157480314965" top="1.1023622047244095" bottom="0.98425196850393704" header="0.39370078740157483" footer="0.51181102362204722"/>
      <pageSetup paperSize="9" scale="74" orientation="landscape" r:id="rId1"/>
      <headerFooter alignWithMargins="0">
        <oddHeader>&amp;R&amp;G</oddHeader>
        <oddFooter>&amp;L&amp;F/ &amp;A&amp;R&amp;D</oddFooter>
      </headerFooter>
    </customSheetView>
  </customSheetViews>
  <mergeCells count="1">
    <mergeCell ref="A1:B1"/>
  </mergeCells>
  <phoneticPr fontId="0" type="noConversion"/>
  <hyperlinks>
    <hyperlink ref="H3" location="Arbeitsfelder!A14" display="Umfeld / Zusmmenarbeit" xr:uid="{00000000-0004-0000-0400-000000000000}"/>
    <hyperlink ref="I3" location="Arbeitsfelder!A22" display="Institution / Schule" xr:uid="{00000000-0004-0000-0400-000001000000}"/>
    <hyperlink ref="J3" location="Arbeitsfelder!A30" display="Qualitätssicherung" xr:uid="{00000000-0004-0000-0400-000002000000}"/>
    <hyperlink ref="G3" location="Arbeitsfelder!A2" display="Kind" xr:uid="{00000000-0004-0000-04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2"/>
  <headerFooter alignWithMargins="0">
    <oddHeader>&amp;R&amp;K000000&amp;G</oddHeader>
    <oddFooter>&amp;L&amp;K000000&amp;F&amp;C&amp;K000000&amp;A&amp;R&amp;K000000&amp;D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6"/>
  <dimension ref="A1:BY36"/>
  <sheetViews>
    <sheetView topLeftCell="A7" zoomScaleNormal="100" workbookViewId="0">
      <selection sqref="A1:B1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5">
        <f>Zusammenfassung!A9</f>
        <v>44075</v>
      </c>
      <c r="B1" s="155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SUM(B7:B36)</f>
        <v>184.80000000000007</v>
      </c>
      <c r="C4" s="13">
        <f>SUM(C7:C36)</f>
        <v>0</v>
      </c>
      <c r="D4" s="13">
        <f>SUM(D7:D36)</f>
        <v>-184.80000000000007</v>
      </c>
      <c r="E4" s="13">
        <f>SUM(E7:E36)</f>
        <v>0</v>
      </c>
      <c r="F4" s="14"/>
      <c r="G4" s="36">
        <f>SUM(G7:G36)</f>
        <v>0</v>
      </c>
      <c r="H4" s="34">
        <f>SUM(H7:H36)</f>
        <v>0</v>
      </c>
      <c r="I4" s="32">
        <f>SUM(I7:I36)</f>
        <v>0</v>
      </c>
      <c r="J4" s="38">
        <f>SUM(J7:J36)</f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0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107">
        <f>A1</f>
        <v>44075</v>
      </c>
      <c r="B7" s="15">
        <f>IF(WEEKDAY(A7)=1,0,IF(WEEKDAY(A7)=7,0,8.4*Zusammenfassung!$B$21))</f>
        <v>8.4</v>
      </c>
      <c r="C7" s="108">
        <f t="shared" ref="C7:C36" si="1">SUM(G7:J7)</f>
        <v>0</v>
      </c>
      <c r="D7" s="108">
        <f t="shared" ref="D7:D36" si="2">C7+E7-B7</f>
        <v>-8.4</v>
      </c>
      <c r="E7" s="108"/>
      <c r="F7" s="109"/>
      <c r="G7" s="110"/>
      <c r="H7" s="111"/>
      <c r="I7" s="112"/>
      <c r="J7" s="113"/>
    </row>
    <row r="8" spans="1:77" x14ac:dyDescent="0.25">
      <c r="A8" s="16">
        <f>A7+1</f>
        <v>44076</v>
      </c>
      <c r="B8" s="15">
        <f>IF(WEEKDAY(A8)=1,0,IF(WEEKDAY(A8)=7,0,8.4*Zusammenfassung!$B$21))</f>
        <v>8.4</v>
      </c>
      <c r="C8" s="15">
        <f t="shared" si="1"/>
        <v>0</v>
      </c>
      <c r="D8" s="15">
        <f t="shared" si="2"/>
        <v>-8.4</v>
      </c>
      <c r="E8" s="15"/>
      <c r="G8" s="92"/>
      <c r="H8" s="93"/>
      <c r="I8" s="94"/>
      <c r="J8" s="95"/>
    </row>
    <row r="9" spans="1:77" x14ac:dyDescent="0.25">
      <c r="A9" s="16">
        <f t="shared" ref="A9:A36" si="3">A8+1</f>
        <v>44077</v>
      </c>
      <c r="B9" s="15">
        <f>IF(WEEKDAY(A9)=1,0,IF(WEEKDAY(A9)=7,0,8.4*Zusammenfassung!$B$21))</f>
        <v>8.4</v>
      </c>
      <c r="C9" s="15">
        <f t="shared" si="1"/>
        <v>0</v>
      </c>
      <c r="D9" s="15">
        <f t="shared" si="2"/>
        <v>-8.4</v>
      </c>
      <c r="E9" s="15"/>
      <c r="G9" s="92"/>
      <c r="H9" s="93"/>
      <c r="I9" s="94"/>
      <c r="J9" s="95"/>
    </row>
    <row r="10" spans="1:77" x14ac:dyDescent="0.25">
      <c r="A10" s="16">
        <f t="shared" si="3"/>
        <v>44078</v>
      </c>
      <c r="B10" s="15">
        <f>IF(WEEKDAY(A10)=1,0,IF(WEEKDAY(A10)=7,0,8.4*Zusammenfassung!$B$21))</f>
        <v>8.4</v>
      </c>
      <c r="C10" s="15">
        <f t="shared" si="1"/>
        <v>0</v>
      </c>
      <c r="D10" s="15">
        <f t="shared" si="2"/>
        <v>-8.4</v>
      </c>
      <c r="E10" s="15"/>
      <c r="G10" s="92"/>
      <c r="H10" s="93"/>
      <c r="I10" s="94"/>
      <c r="J10" s="95"/>
    </row>
    <row r="11" spans="1:77" x14ac:dyDescent="0.25">
      <c r="A11" s="16">
        <f t="shared" si="3"/>
        <v>44079</v>
      </c>
      <c r="B11" s="15">
        <f>IF(WEEKDAY(A11)=1,0,IF(WEEKDAY(A11)=7,0,8.4*Zusammenfassung!$B$21))</f>
        <v>0</v>
      </c>
      <c r="C11" s="15">
        <f t="shared" si="1"/>
        <v>0</v>
      </c>
      <c r="D11" s="15">
        <f t="shared" si="2"/>
        <v>0</v>
      </c>
      <c r="E11" s="15"/>
      <c r="G11" s="92"/>
      <c r="H11" s="93"/>
      <c r="I11" s="94"/>
      <c r="J11" s="95"/>
    </row>
    <row r="12" spans="1:77" x14ac:dyDescent="0.25">
      <c r="A12" s="16">
        <f t="shared" si="3"/>
        <v>44080</v>
      </c>
      <c r="B12" s="15">
        <f>IF(WEEKDAY(A12)=1,0,IF(WEEKDAY(A12)=7,0,8.4*Zusammenfassung!$B$21))</f>
        <v>0</v>
      </c>
      <c r="C12" s="15">
        <f t="shared" si="1"/>
        <v>0</v>
      </c>
      <c r="D12" s="15">
        <f t="shared" si="2"/>
        <v>0</v>
      </c>
      <c r="E12" s="15"/>
      <c r="G12" s="92"/>
      <c r="H12" s="93"/>
      <c r="I12" s="94"/>
      <c r="J12" s="95"/>
    </row>
    <row r="13" spans="1:77" x14ac:dyDescent="0.25">
      <c r="A13" s="16">
        <f t="shared" si="3"/>
        <v>44081</v>
      </c>
      <c r="B13" s="15">
        <f>IF(WEEKDAY(A13)=1,0,IF(WEEKDAY(A13)=7,0,8.4*Zusammenfassung!$B$21))</f>
        <v>8.4</v>
      </c>
      <c r="C13" s="15">
        <f t="shared" si="1"/>
        <v>0</v>
      </c>
      <c r="D13" s="15">
        <f t="shared" si="2"/>
        <v>-8.4</v>
      </c>
      <c r="E13" s="15"/>
      <c r="G13" s="92"/>
      <c r="H13" s="93"/>
      <c r="I13" s="94"/>
      <c r="J13" s="95"/>
    </row>
    <row r="14" spans="1:77" x14ac:dyDescent="0.25">
      <c r="A14" s="16">
        <f t="shared" si="3"/>
        <v>44082</v>
      </c>
      <c r="B14" s="15">
        <f>IF(WEEKDAY(A14)=1,0,IF(WEEKDAY(A14)=7,0,8.4*Zusammenfassung!$B$21))</f>
        <v>8.4</v>
      </c>
      <c r="C14" s="15">
        <f t="shared" si="1"/>
        <v>0</v>
      </c>
      <c r="D14" s="15">
        <f t="shared" si="2"/>
        <v>-8.4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3"/>
        <v>44083</v>
      </c>
      <c r="B15" s="15">
        <f>IF(WEEKDAY(A15)=1,0,IF(WEEKDAY(A15)=7,0,8.4*Zusammenfassung!$B$21))</f>
        <v>8.4</v>
      </c>
      <c r="C15" s="15">
        <f t="shared" si="1"/>
        <v>0</v>
      </c>
      <c r="D15" s="15">
        <f t="shared" si="2"/>
        <v>-8.4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3"/>
        <v>44084</v>
      </c>
      <c r="B16" s="15">
        <f>IF(WEEKDAY(A16)=1,0,IF(WEEKDAY(A16)=7,0,8.4*Zusammenfassung!$B$21))</f>
        <v>8.4</v>
      </c>
      <c r="C16" s="15">
        <f t="shared" si="1"/>
        <v>0</v>
      </c>
      <c r="D16" s="15">
        <f t="shared" si="2"/>
        <v>-8.4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23" customFormat="1" x14ac:dyDescent="0.25">
      <c r="A17" s="16">
        <f t="shared" si="3"/>
        <v>44085</v>
      </c>
      <c r="B17" s="15">
        <f>IF(WEEKDAY(A17)=1,0,IF(WEEKDAY(A17)=7,0,8.4*Zusammenfassung!$B$21))</f>
        <v>8.4</v>
      </c>
      <c r="C17" s="15">
        <f t="shared" si="1"/>
        <v>0</v>
      </c>
      <c r="D17" s="15">
        <f t="shared" si="2"/>
        <v>-8.4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3"/>
        <v>44086</v>
      </c>
      <c r="B18" s="15">
        <f>IF(WEEKDAY(A18)=1,0,IF(WEEKDAY(A18)=7,0,8.4*Zusammenfassung!$B$21))</f>
        <v>0</v>
      </c>
      <c r="C18" s="15">
        <f t="shared" si="1"/>
        <v>0</v>
      </c>
      <c r="D18" s="15">
        <f t="shared" si="2"/>
        <v>0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3"/>
        <v>44087</v>
      </c>
      <c r="B19" s="15">
        <f>IF(WEEKDAY(A19)=1,0,IF(WEEKDAY(A19)=7,0,8.4*Zusammenfassung!$B$21))</f>
        <v>0</v>
      </c>
      <c r="C19" s="15">
        <f t="shared" si="1"/>
        <v>0</v>
      </c>
      <c r="D19" s="15">
        <f t="shared" si="2"/>
        <v>0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3"/>
        <v>44088</v>
      </c>
      <c r="B20" s="15">
        <f>IF(WEEKDAY(A20)=1,0,IF(WEEKDAY(A20)=7,0,8.4*Zusammenfassung!$B$21))</f>
        <v>8.4</v>
      </c>
      <c r="C20" s="15">
        <f t="shared" si="1"/>
        <v>0</v>
      </c>
      <c r="D20" s="15">
        <f t="shared" si="2"/>
        <v>-8.4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3"/>
        <v>44089</v>
      </c>
      <c r="B21" s="15">
        <f>IF(WEEKDAY(A21)=1,0,IF(WEEKDAY(A21)=7,0,8.4*Zusammenfassung!$B$21))</f>
        <v>8.4</v>
      </c>
      <c r="C21" s="108">
        <f t="shared" si="1"/>
        <v>0</v>
      </c>
      <c r="D21" s="108">
        <f t="shared" si="2"/>
        <v>-8.4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3"/>
        <v>44090</v>
      </c>
      <c r="B22" s="15">
        <f>IF(WEEKDAY(A22)=1,0,IF(WEEKDAY(A22)=7,0,8.4*Zusammenfassung!$B$21))</f>
        <v>8.4</v>
      </c>
      <c r="C22" s="15">
        <f t="shared" si="1"/>
        <v>0</v>
      </c>
      <c r="D22" s="15">
        <f t="shared" si="2"/>
        <v>-8.4</v>
      </c>
      <c r="E22" s="15"/>
      <c r="G22" s="92"/>
      <c r="H22" s="93"/>
      <c r="I22" s="94"/>
      <c r="J22" s="95"/>
    </row>
    <row r="23" spans="1:77" x14ac:dyDescent="0.25">
      <c r="A23" s="16">
        <f t="shared" si="3"/>
        <v>44091</v>
      </c>
      <c r="B23" s="15">
        <f>IF(WEEKDAY(A23)=1,0,IF(WEEKDAY(A23)=7,0,8.4*Zusammenfassung!$B$21))</f>
        <v>8.4</v>
      </c>
      <c r="C23" s="15">
        <f t="shared" si="1"/>
        <v>0</v>
      </c>
      <c r="D23" s="15">
        <f t="shared" si="2"/>
        <v>-8.4</v>
      </c>
      <c r="E23" s="15"/>
      <c r="G23" s="92"/>
      <c r="H23" s="93"/>
      <c r="I23" s="94"/>
      <c r="J23" s="95"/>
    </row>
    <row r="24" spans="1:77" x14ac:dyDescent="0.25">
      <c r="A24" s="16">
        <f t="shared" si="3"/>
        <v>44092</v>
      </c>
      <c r="B24" s="15">
        <f>IF(WEEKDAY(A24)=1,0,IF(WEEKDAY(A24)=7,0,8.4*Zusammenfassung!$B$21))</f>
        <v>8.4</v>
      </c>
      <c r="C24" s="15">
        <f t="shared" si="1"/>
        <v>0</v>
      </c>
      <c r="D24" s="15">
        <f t="shared" si="2"/>
        <v>-8.4</v>
      </c>
      <c r="E24" s="15"/>
      <c r="G24" s="92"/>
      <c r="H24" s="93"/>
      <c r="I24" s="94"/>
      <c r="J24" s="95"/>
    </row>
    <row r="25" spans="1:77" x14ac:dyDescent="0.25">
      <c r="A25" s="16">
        <f t="shared" si="3"/>
        <v>44093</v>
      </c>
      <c r="B25" s="15">
        <f>IF(WEEKDAY(A25)=1,0,IF(WEEKDAY(A25)=7,0,8.4*Zusammenfassung!$B$21))</f>
        <v>0</v>
      </c>
      <c r="C25" s="15">
        <f t="shared" si="1"/>
        <v>0</v>
      </c>
      <c r="D25" s="15">
        <f t="shared" si="2"/>
        <v>0</v>
      </c>
      <c r="E25" s="15"/>
      <c r="G25" s="92"/>
      <c r="H25" s="93"/>
      <c r="I25" s="94"/>
      <c r="J25" s="95"/>
    </row>
    <row r="26" spans="1:77" x14ac:dyDescent="0.25">
      <c r="A26" s="16">
        <f t="shared" si="3"/>
        <v>44094</v>
      </c>
      <c r="B26" s="15">
        <f>IF(WEEKDAY(A26)=1,0,IF(WEEKDAY(A26)=7,0,8.4*Zusammenfassung!$B$21))</f>
        <v>0</v>
      </c>
      <c r="C26" s="15">
        <f t="shared" si="1"/>
        <v>0</v>
      </c>
      <c r="D26" s="15">
        <f t="shared" si="2"/>
        <v>0</v>
      </c>
      <c r="E26" s="15"/>
      <c r="G26" s="92"/>
      <c r="H26" s="93"/>
      <c r="I26" s="94"/>
      <c r="J26" s="95"/>
    </row>
    <row r="27" spans="1:77" x14ac:dyDescent="0.25">
      <c r="A27" s="16">
        <f t="shared" si="3"/>
        <v>44095</v>
      </c>
      <c r="B27" s="15">
        <f>IF(WEEKDAY(A27)=1,0,IF(WEEKDAY(A27)=7,0,8.4*Zusammenfassung!$B$21))</f>
        <v>8.4</v>
      </c>
      <c r="C27" s="15">
        <f t="shared" si="1"/>
        <v>0</v>
      </c>
      <c r="D27" s="15">
        <f t="shared" si="2"/>
        <v>-8.4</v>
      </c>
      <c r="E27" s="15"/>
      <c r="G27" s="92"/>
      <c r="H27" s="93"/>
      <c r="I27" s="94"/>
      <c r="J27" s="95"/>
    </row>
    <row r="28" spans="1:77" x14ac:dyDescent="0.25">
      <c r="A28" s="16">
        <f t="shared" si="3"/>
        <v>44096</v>
      </c>
      <c r="B28" s="15">
        <f>IF(WEEKDAY(A28)=1,0,IF(WEEKDAY(A28)=7,0,8.4*Zusammenfassung!$B$21))</f>
        <v>8.4</v>
      </c>
      <c r="C28" s="15">
        <f t="shared" si="1"/>
        <v>0</v>
      </c>
      <c r="D28" s="15">
        <f t="shared" si="2"/>
        <v>-8.4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44097</v>
      </c>
      <c r="B29" s="15">
        <f>IF(WEEKDAY(A29)=1,0,IF(WEEKDAY(A29)=7,0,8.4*Zusammenfassung!$B$21))</f>
        <v>8.4</v>
      </c>
      <c r="C29" s="15">
        <f t="shared" si="1"/>
        <v>0</v>
      </c>
      <c r="D29" s="15">
        <f t="shared" si="2"/>
        <v>-8.4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3"/>
        <v>44098</v>
      </c>
      <c r="B30" s="15">
        <f>IF(WEEKDAY(A30)=1,0,IF(WEEKDAY(A30)=7,0,8.4*Zusammenfassung!$B$21))</f>
        <v>8.4</v>
      </c>
      <c r="C30" s="15">
        <f t="shared" si="1"/>
        <v>0</v>
      </c>
      <c r="D30" s="15">
        <f t="shared" si="2"/>
        <v>-8.4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3"/>
        <v>44099</v>
      </c>
      <c r="B31" s="15">
        <f>IF(WEEKDAY(A31)=1,0,IF(WEEKDAY(A31)=7,0,8.4*Zusammenfassung!$B$21))</f>
        <v>8.4</v>
      </c>
      <c r="C31" s="15">
        <f t="shared" si="1"/>
        <v>0</v>
      </c>
      <c r="D31" s="15">
        <f t="shared" si="2"/>
        <v>-8.4</v>
      </c>
      <c r="E31" s="15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3"/>
        <v>44100</v>
      </c>
      <c r="B32" s="15">
        <f>IF(WEEKDAY(A32)=1,0,IF(WEEKDAY(A32)=7,0,8.4*Zusammenfassung!$B$21))</f>
        <v>0</v>
      </c>
      <c r="C32" s="15">
        <f t="shared" si="1"/>
        <v>0</v>
      </c>
      <c r="D32" s="15">
        <f t="shared" si="2"/>
        <v>0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44101</v>
      </c>
      <c r="B33" s="15">
        <f>IF(WEEKDAY(A33)=1,0,IF(WEEKDAY(A33)=7,0,8.4*Zusammenfassung!$B$21))</f>
        <v>0</v>
      </c>
      <c r="C33" s="15">
        <f t="shared" si="1"/>
        <v>0</v>
      </c>
      <c r="D33" s="15">
        <f t="shared" si="2"/>
        <v>0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3"/>
        <v>44102</v>
      </c>
      <c r="B34" s="15">
        <f>IF(WEEKDAY(A34)=1,0,IF(WEEKDAY(A34)=7,0,8.4*Zusammenfassung!$B$21))</f>
        <v>8.4</v>
      </c>
      <c r="C34" s="15">
        <f t="shared" si="1"/>
        <v>0</v>
      </c>
      <c r="D34" s="15">
        <f t="shared" si="2"/>
        <v>-8.4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3"/>
        <v>44103</v>
      </c>
      <c r="B35" s="15">
        <f>IF(WEEKDAY(A35)=1,0,IF(WEEKDAY(A35)=7,0,8.4*Zusammenfassung!$B$21))</f>
        <v>8.4</v>
      </c>
      <c r="C35" s="15">
        <f t="shared" si="1"/>
        <v>0</v>
      </c>
      <c r="D35" s="15">
        <f t="shared" si="2"/>
        <v>-8.4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x14ac:dyDescent="0.25">
      <c r="A36" s="16">
        <f t="shared" si="3"/>
        <v>44104</v>
      </c>
      <c r="B36" s="15">
        <f>IF(WEEKDAY(A36)=1,0,IF(WEEKDAY(A36)=7,0,8.4*Zusammenfassung!$B$21))</f>
        <v>8.4</v>
      </c>
      <c r="C36" s="15">
        <f t="shared" si="1"/>
        <v>0</v>
      </c>
      <c r="D36" s="15">
        <f t="shared" si="2"/>
        <v>-8.4</v>
      </c>
      <c r="E36" s="15"/>
      <c r="G36" s="92"/>
      <c r="H36" s="93"/>
      <c r="I36" s="94"/>
      <c r="J36" s="95"/>
    </row>
  </sheetData>
  <mergeCells count="1">
    <mergeCell ref="A1:B1"/>
  </mergeCells>
  <phoneticPr fontId="35" type="noConversion"/>
  <hyperlinks>
    <hyperlink ref="H3" location="Arbeitsfelder!A14" display="Umfeld / Zusmmenarbeit" xr:uid="{00000000-0004-0000-0500-000000000000}"/>
    <hyperlink ref="I3" location="Arbeitsfelder!A22" display="Institution / Schule" xr:uid="{00000000-0004-0000-0500-000001000000}"/>
    <hyperlink ref="J3" location="Arbeitsfelder!A30" display="Qualitätssicherung" xr:uid="{00000000-0004-0000-0500-000002000000}"/>
    <hyperlink ref="G3" location="Arbeitsfelder!A2" display="Kind" xr:uid="{00000000-0004-0000-05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7"/>
  <dimension ref="A1:BY37"/>
  <sheetViews>
    <sheetView topLeftCell="A8" zoomScaleNormal="100" workbookViewId="0">
      <selection activeCell="N32" sqref="N32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5">
        <f>Zusammenfassung!A10</f>
        <v>44105</v>
      </c>
      <c r="B1" s="155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SUM(B7:B37)</f>
        <v>184.80000000000007</v>
      </c>
      <c r="C4" s="13">
        <f>SUM(C7:C37)</f>
        <v>0</v>
      </c>
      <c r="D4" s="13">
        <f>SUM(D7:D37)</f>
        <v>-184.80000000000007</v>
      </c>
      <c r="E4" s="13">
        <f>SUM(E7:E37)</f>
        <v>0</v>
      </c>
      <c r="F4" s="14"/>
      <c r="G4" s="36">
        <f>SUM(G7:G37)</f>
        <v>0</v>
      </c>
      <c r="H4" s="34">
        <f t="shared" ref="H4:J4" si="0">SUM(H7:H37)</f>
        <v>0</v>
      </c>
      <c r="I4" s="32">
        <f t="shared" si="0"/>
        <v>0</v>
      </c>
      <c r="J4" s="38">
        <f t="shared" si="0"/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1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107">
        <f>A1</f>
        <v>44105</v>
      </c>
      <c r="B7" s="15">
        <f>IF(WEEKDAY(A7)=1,0,IF(WEEKDAY(A7)=7,0,8.4*Zusammenfassung!$B$21))</f>
        <v>8.4</v>
      </c>
      <c r="C7" s="108">
        <f t="shared" ref="C7:C37" si="2">SUM(G7:J7)</f>
        <v>0</v>
      </c>
      <c r="D7" s="108">
        <f t="shared" ref="D7:D37" si="3">C7+E7-B7</f>
        <v>-8.4</v>
      </c>
      <c r="E7" s="108"/>
      <c r="F7" s="109"/>
      <c r="G7" s="110"/>
      <c r="H7" s="111"/>
      <c r="I7" s="112"/>
      <c r="J7" s="113"/>
    </row>
    <row r="8" spans="1:77" x14ac:dyDescent="0.25">
      <c r="A8" s="16">
        <f>A7+1</f>
        <v>44106</v>
      </c>
      <c r="B8" s="15">
        <f>IF(WEEKDAY(A8)=1,0,IF(WEEKDAY(A8)=7,0,8.4*Zusammenfassung!$B$21))</f>
        <v>8.4</v>
      </c>
      <c r="C8" s="15">
        <f t="shared" si="2"/>
        <v>0</v>
      </c>
      <c r="D8" s="15">
        <f t="shared" si="3"/>
        <v>-8.4</v>
      </c>
      <c r="E8" s="15"/>
      <c r="G8" s="92"/>
      <c r="H8" s="93"/>
      <c r="I8" s="94"/>
      <c r="J8" s="95"/>
    </row>
    <row r="9" spans="1:77" x14ac:dyDescent="0.25">
      <c r="A9" s="16">
        <f t="shared" ref="A9:A37" si="4">A8+1</f>
        <v>44107</v>
      </c>
      <c r="B9" s="15">
        <f>IF(WEEKDAY(A9)=1,0,IF(WEEKDAY(A9)=7,0,8.4*Zusammenfassung!$B$21))</f>
        <v>0</v>
      </c>
      <c r="C9" s="15">
        <f t="shared" si="2"/>
        <v>0</v>
      </c>
      <c r="D9" s="15">
        <f t="shared" si="3"/>
        <v>0</v>
      </c>
      <c r="E9" s="15"/>
      <c r="G9" s="92"/>
      <c r="H9" s="93"/>
      <c r="I9" s="94"/>
      <c r="J9" s="95"/>
    </row>
    <row r="10" spans="1:77" x14ac:dyDescent="0.25">
      <c r="A10" s="16">
        <f t="shared" si="4"/>
        <v>44108</v>
      </c>
      <c r="B10" s="15">
        <f>IF(WEEKDAY(A10)=1,0,IF(WEEKDAY(A10)=7,0,8.4*Zusammenfassung!$B$21))</f>
        <v>0</v>
      </c>
      <c r="C10" s="15">
        <f t="shared" si="2"/>
        <v>0</v>
      </c>
      <c r="D10" s="15">
        <f t="shared" si="3"/>
        <v>0</v>
      </c>
      <c r="E10" s="15"/>
      <c r="G10" s="92"/>
      <c r="H10" s="93"/>
      <c r="I10" s="94"/>
      <c r="J10" s="95"/>
    </row>
    <row r="11" spans="1:77" x14ac:dyDescent="0.25">
      <c r="A11" s="16">
        <f t="shared" si="4"/>
        <v>44109</v>
      </c>
      <c r="B11" s="15">
        <f>IF(WEEKDAY(A11)=1,0,IF(WEEKDAY(A11)=7,0,8.4*Zusammenfassung!$B$21))</f>
        <v>8.4</v>
      </c>
      <c r="C11" s="15">
        <f t="shared" si="2"/>
        <v>0</v>
      </c>
      <c r="D11" s="15">
        <f t="shared" si="3"/>
        <v>-8.4</v>
      </c>
      <c r="E11" s="15"/>
      <c r="G11" s="92"/>
      <c r="H11" s="93"/>
      <c r="I11" s="94"/>
      <c r="J11" s="95"/>
    </row>
    <row r="12" spans="1:77" x14ac:dyDescent="0.25">
      <c r="A12" s="16">
        <f t="shared" si="4"/>
        <v>44110</v>
      </c>
      <c r="B12" s="15">
        <f>IF(WEEKDAY(A12)=1,0,IF(WEEKDAY(A12)=7,0,8.4*Zusammenfassung!$B$21))</f>
        <v>8.4</v>
      </c>
      <c r="C12" s="15">
        <f t="shared" si="2"/>
        <v>0</v>
      </c>
      <c r="D12" s="15">
        <f t="shared" si="3"/>
        <v>-8.4</v>
      </c>
      <c r="E12" s="15"/>
      <c r="G12" s="92"/>
      <c r="H12" s="93"/>
      <c r="I12" s="94"/>
      <c r="J12" s="95"/>
    </row>
    <row r="13" spans="1:77" x14ac:dyDescent="0.25">
      <c r="A13" s="16">
        <f t="shared" si="4"/>
        <v>44111</v>
      </c>
      <c r="B13" s="15">
        <f>IF(WEEKDAY(A13)=1,0,IF(WEEKDAY(A13)=7,0,8.4*Zusammenfassung!$B$21))</f>
        <v>8.4</v>
      </c>
      <c r="C13" s="15">
        <f t="shared" si="2"/>
        <v>0</v>
      </c>
      <c r="D13" s="15">
        <f t="shared" si="3"/>
        <v>-8.4</v>
      </c>
      <c r="E13" s="15"/>
      <c r="G13" s="92"/>
      <c r="H13" s="93"/>
      <c r="I13" s="94"/>
      <c r="J13" s="95"/>
    </row>
    <row r="14" spans="1:77" x14ac:dyDescent="0.25">
      <c r="A14" s="16">
        <f t="shared" si="4"/>
        <v>44112</v>
      </c>
      <c r="B14" s="15">
        <f>IF(WEEKDAY(A14)=1,0,IF(WEEKDAY(A14)=7,0,8.4*Zusammenfassung!$B$21))</f>
        <v>8.4</v>
      </c>
      <c r="C14" s="15">
        <f t="shared" si="2"/>
        <v>0</v>
      </c>
      <c r="D14" s="15">
        <f t="shared" si="3"/>
        <v>-8.4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4"/>
        <v>44113</v>
      </c>
      <c r="B15" s="15">
        <f>IF(WEEKDAY(A15)=1,0,IF(WEEKDAY(A15)=7,0,8.4*Zusammenfassung!$B$21))</f>
        <v>8.4</v>
      </c>
      <c r="C15" s="15">
        <f t="shared" si="2"/>
        <v>0</v>
      </c>
      <c r="D15" s="15">
        <f t="shared" si="3"/>
        <v>-8.4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4"/>
        <v>44114</v>
      </c>
      <c r="B16" s="15">
        <f>IF(WEEKDAY(A16)=1,0,IF(WEEKDAY(A16)=7,0,8.4*Zusammenfassung!$B$21))</f>
        <v>0</v>
      </c>
      <c r="C16" s="15">
        <f t="shared" si="2"/>
        <v>0</v>
      </c>
      <c r="D16" s="15">
        <f t="shared" si="3"/>
        <v>0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23" customFormat="1" x14ac:dyDescent="0.25">
      <c r="A17" s="16">
        <f t="shared" si="4"/>
        <v>44115</v>
      </c>
      <c r="B17" s="15">
        <f>IF(WEEKDAY(A17)=1,0,IF(WEEKDAY(A17)=7,0,8.4*Zusammenfassung!$B$21))</f>
        <v>0</v>
      </c>
      <c r="C17" s="15">
        <f t="shared" si="2"/>
        <v>0</v>
      </c>
      <c r="D17" s="15">
        <f t="shared" si="3"/>
        <v>0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4"/>
        <v>44116</v>
      </c>
      <c r="B18" s="15">
        <f>IF(WEEKDAY(A18)=1,0,IF(WEEKDAY(A18)=7,0,8.4*Zusammenfassung!$B$21))</f>
        <v>8.4</v>
      </c>
      <c r="C18" s="15">
        <f t="shared" si="2"/>
        <v>0</v>
      </c>
      <c r="D18" s="15">
        <f t="shared" si="3"/>
        <v>-8.4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4"/>
        <v>44117</v>
      </c>
      <c r="B19" s="15">
        <f>IF(WEEKDAY(A19)=1,0,IF(WEEKDAY(A19)=7,0,8.4*Zusammenfassung!$B$21))</f>
        <v>8.4</v>
      </c>
      <c r="C19" s="15">
        <f t="shared" si="2"/>
        <v>0</v>
      </c>
      <c r="D19" s="15">
        <f t="shared" si="3"/>
        <v>-8.4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4"/>
        <v>44118</v>
      </c>
      <c r="B20" s="15">
        <f>IF(WEEKDAY(A20)=1,0,IF(WEEKDAY(A20)=7,0,8.4*Zusammenfassung!$B$21))</f>
        <v>8.4</v>
      </c>
      <c r="C20" s="15">
        <f t="shared" si="2"/>
        <v>0</v>
      </c>
      <c r="D20" s="15">
        <f t="shared" si="3"/>
        <v>-8.4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4"/>
        <v>44119</v>
      </c>
      <c r="B21" s="15">
        <f>IF(WEEKDAY(A21)=1,0,IF(WEEKDAY(A21)=7,0,8.4*Zusammenfassung!$B$21))</f>
        <v>8.4</v>
      </c>
      <c r="C21" s="108">
        <f t="shared" si="2"/>
        <v>0</v>
      </c>
      <c r="D21" s="108">
        <f t="shared" si="3"/>
        <v>-8.4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4"/>
        <v>44120</v>
      </c>
      <c r="B22" s="15">
        <f>IF(WEEKDAY(A22)=1,0,IF(WEEKDAY(A22)=7,0,8.4*Zusammenfassung!$B$21))</f>
        <v>8.4</v>
      </c>
      <c r="C22" s="15">
        <f t="shared" si="2"/>
        <v>0</v>
      </c>
      <c r="D22" s="15">
        <f t="shared" si="3"/>
        <v>-8.4</v>
      </c>
      <c r="E22" s="15"/>
      <c r="G22" s="92"/>
      <c r="H22" s="93"/>
      <c r="I22" s="94"/>
      <c r="J22" s="95"/>
    </row>
    <row r="23" spans="1:77" x14ac:dyDescent="0.25">
      <c r="A23" s="16">
        <f t="shared" si="4"/>
        <v>44121</v>
      </c>
      <c r="B23" s="15">
        <f>IF(WEEKDAY(A23)=1,0,IF(WEEKDAY(A23)=7,0,8.4*Zusammenfassung!$B$21))</f>
        <v>0</v>
      </c>
      <c r="C23" s="15">
        <f t="shared" si="2"/>
        <v>0</v>
      </c>
      <c r="D23" s="15">
        <f t="shared" si="3"/>
        <v>0</v>
      </c>
      <c r="E23" s="15"/>
      <c r="G23" s="92"/>
      <c r="H23" s="93"/>
      <c r="I23" s="94"/>
      <c r="J23" s="95"/>
    </row>
    <row r="24" spans="1:77" x14ac:dyDescent="0.25">
      <c r="A24" s="16">
        <f t="shared" si="4"/>
        <v>44122</v>
      </c>
      <c r="B24" s="15">
        <f>IF(WEEKDAY(A24)=1,0,IF(WEEKDAY(A24)=7,0,8.4*Zusammenfassung!$B$21))</f>
        <v>0</v>
      </c>
      <c r="C24" s="15">
        <f t="shared" si="2"/>
        <v>0</v>
      </c>
      <c r="D24" s="15">
        <f t="shared" si="3"/>
        <v>0</v>
      </c>
      <c r="E24" s="15"/>
      <c r="G24" s="92"/>
      <c r="H24" s="93"/>
      <c r="I24" s="94"/>
      <c r="J24" s="95"/>
    </row>
    <row r="25" spans="1:77" x14ac:dyDescent="0.25">
      <c r="A25" s="16">
        <f t="shared" si="4"/>
        <v>44123</v>
      </c>
      <c r="B25" s="15">
        <f>IF(WEEKDAY(A25)=1,0,IF(WEEKDAY(A25)=7,0,8.4*Zusammenfassung!$B$21))</f>
        <v>8.4</v>
      </c>
      <c r="C25" s="15">
        <f t="shared" si="2"/>
        <v>0</v>
      </c>
      <c r="D25" s="15">
        <f t="shared" si="3"/>
        <v>-8.4</v>
      </c>
      <c r="E25" s="15"/>
      <c r="G25" s="92"/>
      <c r="H25" s="93"/>
      <c r="I25" s="94"/>
      <c r="J25" s="95"/>
    </row>
    <row r="26" spans="1:77" x14ac:dyDescent="0.25">
      <c r="A26" s="16">
        <f t="shared" si="4"/>
        <v>44124</v>
      </c>
      <c r="B26" s="15">
        <f>IF(WEEKDAY(A26)=1,0,IF(WEEKDAY(A26)=7,0,8.4*Zusammenfassung!$B$21))</f>
        <v>8.4</v>
      </c>
      <c r="C26" s="15">
        <f t="shared" si="2"/>
        <v>0</v>
      </c>
      <c r="D26" s="15">
        <f t="shared" si="3"/>
        <v>-8.4</v>
      </c>
      <c r="E26" s="15"/>
      <c r="G26" s="92"/>
      <c r="H26" s="93"/>
      <c r="I26" s="94"/>
      <c r="J26" s="95"/>
    </row>
    <row r="27" spans="1:77" x14ac:dyDescent="0.25">
      <c r="A27" s="16">
        <f t="shared" si="4"/>
        <v>44125</v>
      </c>
      <c r="B27" s="15">
        <f>IF(WEEKDAY(A27)=1,0,IF(WEEKDAY(A27)=7,0,8.4*Zusammenfassung!$B$21))</f>
        <v>8.4</v>
      </c>
      <c r="C27" s="15">
        <f t="shared" si="2"/>
        <v>0</v>
      </c>
      <c r="D27" s="15">
        <f t="shared" si="3"/>
        <v>-8.4</v>
      </c>
      <c r="E27" s="15"/>
      <c r="G27" s="92"/>
      <c r="H27" s="93"/>
      <c r="I27" s="94"/>
      <c r="J27" s="95"/>
    </row>
    <row r="28" spans="1:77" x14ac:dyDescent="0.25">
      <c r="A28" s="16">
        <f t="shared" si="4"/>
        <v>44126</v>
      </c>
      <c r="B28" s="15">
        <f>IF(WEEKDAY(A28)=1,0,IF(WEEKDAY(A28)=7,0,8.4*Zusammenfassung!$B$21))</f>
        <v>8.4</v>
      </c>
      <c r="C28" s="15">
        <f t="shared" si="2"/>
        <v>0</v>
      </c>
      <c r="D28" s="15">
        <f t="shared" si="3"/>
        <v>-8.4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44127</v>
      </c>
      <c r="B29" s="15">
        <f>IF(WEEKDAY(A29)=1,0,IF(WEEKDAY(A29)=7,0,8.4*Zusammenfassung!$B$21))</f>
        <v>8.4</v>
      </c>
      <c r="C29" s="15">
        <f t="shared" si="2"/>
        <v>0</v>
      </c>
      <c r="D29" s="15">
        <f t="shared" si="3"/>
        <v>-8.4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4"/>
        <v>44128</v>
      </c>
      <c r="B30" s="15">
        <f>IF(WEEKDAY(A30)=1,0,IF(WEEKDAY(A30)=7,0,8.4*Zusammenfassung!$B$21))</f>
        <v>0</v>
      </c>
      <c r="C30" s="15">
        <f t="shared" si="2"/>
        <v>0</v>
      </c>
      <c r="D30" s="15">
        <f t="shared" si="3"/>
        <v>0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4"/>
        <v>44129</v>
      </c>
      <c r="B31" s="15">
        <f>IF(WEEKDAY(A31)=1,0,IF(WEEKDAY(A31)=7,0,8.4*Zusammenfassung!$B$21))</f>
        <v>0</v>
      </c>
      <c r="C31" s="15">
        <f t="shared" si="2"/>
        <v>0</v>
      </c>
      <c r="D31" s="15">
        <f t="shared" si="3"/>
        <v>0</v>
      </c>
      <c r="E31" s="15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4"/>
        <v>44130</v>
      </c>
      <c r="B32" s="15">
        <f>IF(WEEKDAY(A32)=1,0,IF(WEEKDAY(A32)=7,0,8.4*Zusammenfassung!$B$21))</f>
        <v>8.4</v>
      </c>
      <c r="C32" s="15">
        <f t="shared" si="2"/>
        <v>0</v>
      </c>
      <c r="D32" s="15">
        <f t="shared" si="3"/>
        <v>-8.4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44131</v>
      </c>
      <c r="B33" s="15">
        <f>IF(WEEKDAY(A33)=1,0,IF(WEEKDAY(A33)=7,0,8.4*Zusammenfassung!$B$21))</f>
        <v>8.4</v>
      </c>
      <c r="C33" s="15">
        <f t="shared" si="2"/>
        <v>0</v>
      </c>
      <c r="D33" s="15">
        <f t="shared" si="3"/>
        <v>-8.4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4"/>
        <v>44132</v>
      </c>
      <c r="B34" s="15">
        <f>IF(WEEKDAY(A34)=1,0,IF(WEEKDAY(A34)=7,0,8.4*Zusammenfassung!$B$21))</f>
        <v>8.4</v>
      </c>
      <c r="C34" s="15">
        <f t="shared" si="2"/>
        <v>0</v>
      </c>
      <c r="D34" s="15">
        <f t="shared" si="3"/>
        <v>-8.4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4"/>
        <v>44133</v>
      </c>
      <c r="B35" s="15">
        <f>IF(WEEKDAY(A35)=1,0,IF(WEEKDAY(A35)=7,0,8.4*Zusammenfassung!$B$21))</f>
        <v>8.4</v>
      </c>
      <c r="C35" s="15">
        <f t="shared" si="2"/>
        <v>0</v>
      </c>
      <c r="D35" s="15">
        <f t="shared" si="3"/>
        <v>-8.4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x14ac:dyDescent="0.25">
      <c r="A36" s="16">
        <f t="shared" si="4"/>
        <v>44134</v>
      </c>
      <c r="B36" s="15">
        <f>IF(WEEKDAY(A36)=1,0,IF(WEEKDAY(A36)=7,0,8.4*Zusammenfassung!$B$21))</f>
        <v>8.4</v>
      </c>
      <c r="C36" s="15">
        <f t="shared" si="2"/>
        <v>0</v>
      </c>
      <c r="D36" s="15">
        <f t="shared" si="3"/>
        <v>-8.4</v>
      </c>
      <c r="E36" s="15"/>
      <c r="G36" s="92"/>
      <c r="H36" s="93"/>
      <c r="I36" s="94"/>
      <c r="J36" s="95"/>
    </row>
    <row r="37" spans="1:77" x14ac:dyDescent="0.25">
      <c r="A37" s="16">
        <f t="shared" si="4"/>
        <v>44135</v>
      </c>
      <c r="B37" s="15">
        <f>IF(WEEKDAY(A37)=1,0,IF(WEEKDAY(A37)=7,0,8.4*Zusammenfassung!$B$21))</f>
        <v>0</v>
      </c>
      <c r="C37" s="15">
        <f t="shared" si="2"/>
        <v>0</v>
      </c>
      <c r="D37" s="15">
        <f t="shared" si="3"/>
        <v>0</v>
      </c>
      <c r="E37" s="15"/>
      <c r="G37" s="92"/>
      <c r="H37" s="93"/>
      <c r="I37" s="94"/>
      <c r="J37" s="95"/>
    </row>
  </sheetData>
  <mergeCells count="1">
    <mergeCell ref="A1:B1"/>
  </mergeCells>
  <phoneticPr fontId="35" type="noConversion"/>
  <hyperlinks>
    <hyperlink ref="H3" location="Arbeitsfelder!A14" display="Umfeld / Zusmmenarbeit" xr:uid="{00000000-0004-0000-0600-000000000000}"/>
    <hyperlink ref="I3" location="Arbeitsfelder!A22" display="Institution / Schule" xr:uid="{00000000-0004-0000-0600-000001000000}"/>
    <hyperlink ref="J3" location="Arbeitsfelder!A30" display="Qualitätssicherung" xr:uid="{00000000-0004-0000-0600-000002000000}"/>
    <hyperlink ref="G3" location="Arbeitsfelder!A2" display="Kind" xr:uid="{00000000-0004-0000-06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8"/>
  <dimension ref="A1:BY36"/>
  <sheetViews>
    <sheetView topLeftCell="A11" zoomScaleNormal="100" workbookViewId="0">
      <selection activeCell="A37" sqref="A37:XFD37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5">
        <f>Zusammenfassung!A11</f>
        <v>44136</v>
      </c>
      <c r="B1" s="155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SUM(B7:B36)</f>
        <v>176.40000000000006</v>
      </c>
      <c r="C4" s="13">
        <f>SUM(C7:C36)</f>
        <v>0</v>
      </c>
      <c r="D4" s="13">
        <f>SUM(D7:D36)</f>
        <v>-176.40000000000006</v>
      </c>
      <c r="E4" s="13">
        <f>SUM(E7:E36)</f>
        <v>0</v>
      </c>
      <c r="F4" s="14"/>
      <c r="G4" s="36">
        <f>SUM(G7:G36)</f>
        <v>0</v>
      </c>
      <c r="H4" s="34">
        <f>SUM(H7:H36)</f>
        <v>0</v>
      </c>
      <c r="I4" s="32">
        <f>SUM(I7:I36)</f>
        <v>0</v>
      </c>
      <c r="J4" s="38">
        <f>SUM(J7:J36)</f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0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80">
        <f>A1</f>
        <v>44136</v>
      </c>
      <c r="B7" s="81">
        <v>0</v>
      </c>
      <c r="C7" s="81">
        <f t="shared" ref="C7:C36" si="1">SUM(G7:J7)</f>
        <v>0</v>
      </c>
      <c r="D7" s="81">
        <f t="shared" ref="D7:D36" si="2">C7+E7-B7</f>
        <v>0</v>
      </c>
      <c r="E7" s="81"/>
      <c r="F7" s="109"/>
      <c r="G7" s="110"/>
      <c r="H7" s="111"/>
      <c r="I7" s="112"/>
      <c r="J7" s="113"/>
      <c r="K7" s="85" t="s">
        <v>25</v>
      </c>
    </row>
    <row r="8" spans="1:77" x14ac:dyDescent="0.25">
      <c r="A8" s="16">
        <f>A7+1</f>
        <v>44137</v>
      </c>
      <c r="B8" s="15">
        <f>IF(WEEKDAY(A8)=1,0,IF(WEEKDAY(A8)=7,0,8.4*Zusammenfassung!$B$21))</f>
        <v>8.4</v>
      </c>
      <c r="C8" s="15">
        <f t="shared" si="1"/>
        <v>0</v>
      </c>
      <c r="D8" s="15">
        <f t="shared" si="2"/>
        <v>-8.4</v>
      </c>
      <c r="E8" s="15"/>
      <c r="G8" s="92"/>
      <c r="H8" s="93"/>
      <c r="I8" s="94"/>
      <c r="J8" s="95"/>
    </row>
    <row r="9" spans="1:77" x14ac:dyDescent="0.25">
      <c r="A9" s="16">
        <f t="shared" ref="A9:A36" si="3">A8+1</f>
        <v>44138</v>
      </c>
      <c r="B9" s="15">
        <f>IF(WEEKDAY(A9)=1,0,IF(WEEKDAY(A9)=7,0,8.4*Zusammenfassung!$B$21))</f>
        <v>8.4</v>
      </c>
      <c r="C9" s="15">
        <f t="shared" si="1"/>
        <v>0</v>
      </c>
      <c r="D9" s="15">
        <f t="shared" si="2"/>
        <v>-8.4</v>
      </c>
      <c r="E9" s="15"/>
      <c r="G9" s="92"/>
      <c r="H9" s="93"/>
      <c r="I9" s="94"/>
      <c r="J9" s="95"/>
    </row>
    <row r="10" spans="1:77" x14ac:dyDescent="0.25">
      <c r="A10" s="16">
        <f t="shared" si="3"/>
        <v>44139</v>
      </c>
      <c r="B10" s="15">
        <f>IF(WEEKDAY(A10)=1,0,IF(WEEKDAY(A10)=7,0,8.4*Zusammenfassung!$B$21))</f>
        <v>8.4</v>
      </c>
      <c r="C10" s="15">
        <f t="shared" si="1"/>
        <v>0</v>
      </c>
      <c r="D10" s="15">
        <f t="shared" si="2"/>
        <v>-8.4</v>
      </c>
      <c r="E10" s="15"/>
      <c r="G10" s="92"/>
      <c r="H10" s="93"/>
      <c r="I10" s="94"/>
      <c r="J10" s="95"/>
    </row>
    <row r="11" spans="1:77" x14ac:dyDescent="0.25">
      <c r="A11" s="16">
        <f t="shared" si="3"/>
        <v>44140</v>
      </c>
      <c r="B11" s="15">
        <f>IF(WEEKDAY(A11)=1,0,IF(WEEKDAY(A11)=7,0,8.4*Zusammenfassung!$B$21))</f>
        <v>8.4</v>
      </c>
      <c r="C11" s="15">
        <f t="shared" si="1"/>
        <v>0</v>
      </c>
      <c r="D11" s="15">
        <f t="shared" si="2"/>
        <v>-8.4</v>
      </c>
      <c r="E11" s="15"/>
      <c r="G11" s="92"/>
      <c r="H11" s="93"/>
      <c r="I11" s="94"/>
      <c r="J11" s="95"/>
    </row>
    <row r="12" spans="1:77" x14ac:dyDescent="0.25">
      <c r="A12" s="16">
        <f t="shared" si="3"/>
        <v>44141</v>
      </c>
      <c r="B12" s="15">
        <f>IF(WEEKDAY(A12)=1,0,IF(WEEKDAY(A12)=7,0,8.4*Zusammenfassung!$B$21))</f>
        <v>8.4</v>
      </c>
      <c r="C12" s="15">
        <f t="shared" si="1"/>
        <v>0</v>
      </c>
      <c r="D12" s="15">
        <f t="shared" si="2"/>
        <v>-8.4</v>
      </c>
      <c r="E12" s="15"/>
      <c r="G12" s="92"/>
      <c r="H12" s="93"/>
      <c r="I12" s="94"/>
      <c r="J12" s="95"/>
    </row>
    <row r="13" spans="1:77" x14ac:dyDescent="0.25">
      <c r="A13" s="16">
        <f t="shared" si="3"/>
        <v>44142</v>
      </c>
      <c r="B13" s="15">
        <f>IF(WEEKDAY(A13)=1,0,IF(WEEKDAY(A13)=7,0,8.4*Zusammenfassung!$B$21))</f>
        <v>0</v>
      </c>
      <c r="C13" s="15">
        <f t="shared" si="1"/>
        <v>0</v>
      </c>
      <c r="D13" s="15">
        <f t="shared" si="2"/>
        <v>0</v>
      </c>
      <c r="E13" s="15"/>
      <c r="G13" s="92"/>
      <c r="H13" s="93"/>
      <c r="I13" s="94"/>
      <c r="J13" s="95"/>
    </row>
    <row r="14" spans="1:77" x14ac:dyDescent="0.25">
      <c r="A14" s="16">
        <f t="shared" si="3"/>
        <v>44143</v>
      </c>
      <c r="B14" s="15">
        <f>IF(WEEKDAY(A14)=1,0,IF(WEEKDAY(A14)=7,0,8.4*Zusammenfassung!$B$21))</f>
        <v>0</v>
      </c>
      <c r="C14" s="15">
        <f t="shared" si="1"/>
        <v>0</v>
      </c>
      <c r="D14" s="15">
        <f t="shared" si="2"/>
        <v>0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3"/>
        <v>44144</v>
      </c>
      <c r="B15" s="15">
        <f>IF(WEEKDAY(A15)=1,0,IF(WEEKDAY(A15)=7,0,8.4*Zusammenfassung!$B$21))</f>
        <v>8.4</v>
      </c>
      <c r="C15" s="15">
        <f t="shared" si="1"/>
        <v>0</v>
      </c>
      <c r="D15" s="15">
        <f t="shared" si="2"/>
        <v>-8.4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3"/>
        <v>44145</v>
      </c>
      <c r="B16" s="15">
        <f>IF(WEEKDAY(A16)=1,0,IF(WEEKDAY(A16)=7,0,8.4*Zusammenfassung!$B$21))</f>
        <v>8.4</v>
      </c>
      <c r="C16" s="15">
        <f t="shared" si="1"/>
        <v>0</v>
      </c>
      <c r="D16" s="15">
        <f t="shared" si="2"/>
        <v>-8.4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23" customFormat="1" x14ac:dyDescent="0.25">
      <c r="A17" s="16">
        <f t="shared" si="3"/>
        <v>44146</v>
      </c>
      <c r="B17" s="15">
        <f>IF(WEEKDAY(A17)=1,0,IF(WEEKDAY(A17)=7,0,8.4*Zusammenfassung!$B$21))</f>
        <v>8.4</v>
      </c>
      <c r="C17" s="15">
        <f t="shared" si="1"/>
        <v>0</v>
      </c>
      <c r="D17" s="15">
        <f t="shared" si="2"/>
        <v>-8.4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3"/>
        <v>44147</v>
      </c>
      <c r="B18" s="15">
        <f>IF(WEEKDAY(A18)=1,0,IF(WEEKDAY(A18)=7,0,8.4*Zusammenfassung!$B$21))</f>
        <v>8.4</v>
      </c>
      <c r="C18" s="15">
        <f t="shared" si="1"/>
        <v>0</v>
      </c>
      <c r="D18" s="15">
        <f t="shared" si="2"/>
        <v>-8.4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3"/>
        <v>44148</v>
      </c>
      <c r="B19" s="15">
        <f>IF(WEEKDAY(A19)=1,0,IF(WEEKDAY(A19)=7,0,8.4*Zusammenfassung!$B$21))</f>
        <v>8.4</v>
      </c>
      <c r="C19" s="15">
        <f t="shared" si="1"/>
        <v>0</v>
      </c>
      <c r="D19" s="15">
        <f t="shared" si="2"/>
        <v>-8.4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3"/>
        <v>44149</v>
      </c>
      <c r="B20" s="15">
        <f>IF(WEEKDAY(A20)=1,0,IF(WEEKDAY(A20)=7,0,8.4*Zusammenfassung!$B$21))</f>
        <v>0</v>
      </c>
      <c r="C20" s="15">
        <f t="shared" si="1"/>
        <v>0</v>
      </c>
      <c r="D20" s="15">
        <f t="shared" si="2"/>
        <v>0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3"/>
        <v>44150</v>
      </c>
      <c r="B21" s="15">
        <f>IF(WEEKDAY(A21)=1,0,IF(WEEKDAY(A21)=7,0,8.4*Zusammenfassung!$B$21))</f>
        <v>0</v>
      </c>
      <c r="C21" s="108">
        <f t="shared" si="1"/>
        <v>0</v>
      </c>
      <c r="D21" s="108">
        <f t="shared" si="2"/>
        <v>0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3"/>
        <v>44151</v>
      </c>
      <c r="B22" s="15">
        <f>IF(WEEKDAY(A22)=1,0,IF(WEEKDAY(A22)=7,0,8.4*Zusammenfassung!$B$21))</f>
        <v>8.4</v>
      </c>
      <c r="C22" s="15">
        <f t="shared" si="1"/>
        <v>0</v>
      </c>
      <c r="D22" s="15">
        <f t="shared" si="2"/>
        <v>-8.4</v>
      </c>
      <c r="E22" s="15"/>
      <c r="G22" s="92"/>
      <c r="H22" s="93"/>
      <c r="I22" s="94"/>
      <c r="J22" s="95"/>
    </row>
    <row r="23" spans="1:77" x14ac:dyDescent="0.25">
      <c r="A23" s="16">
        <f t="shared" si="3"/>
        <v>44152</v>
      </c>
      <c r="B23" s="15">
        <f>IF(WEEKDAY(A23)=1,0,IF(WEEKDAY(A23)=7,0,8.4*Zusammenfassung!$B$21))</f>
        <v>8.4</v>
      </c>
      <c r="C23" s="15">
        <f t="shared" si="1"/>
        <v>0</v>
      </c>
      <c r="D23" s="15">
        <f t="shared" si="2"/>
        <v>-8.4</v>
      </c>
      <c r="E23" s="15"/>
      <c r="G23" s="92"/>
      <c r="H23" s="93"/>
      <c r="I23" s="94"/>
      <c r="J23" s="95"/>
    </row>
    <row r="24" spans="1:77" x14ac:dyDescent="0.25">
      <c r="A24" s="16">
        <f t="shared" si="3"/>
        <v>44153</v>
      </c>
      <c r="B24" s="15">
        <f>IF(WEEKDAY(A24)=1,0,IF(WEEKDAY(A24)=7,0,8.4*Zusammenfassung!$B$21))</f>
        <v>8.4</v>
      </c>
      <c r="C24" s="15">
        <f t="shared" si="1"/>
        <v>0</v>
      </c>
      <c r="D24" s="15">
        <f t="shared" si="2"/>
        <v>-8.4</v>
      </c>
      <c r="E24" s="15"/>
      <c r="G24" s="92"/>
      <c r="H24" s="93"/>
      <c r="I24" s="94"/>
      <c r="J24" s="95"/>
    </row>
    <row r="25" spans="1:77" x14ac:dyDescent="0.25">
      <c r="A25" s="16">
        <f t="shared" si="3"/>
        <v>44154</v>
      </c>
      <c r="B25" s="15">
        <f>IF(WEEKDAY(A25)=1,0,IF(WEEKDAY(A25)=7,0,8.4*Zusammenfassung!$B$21))</f>
        <v>8.4</v>
      </c>
      <c r="C25" s="15">
        <f t="shared" si="1"/>
        <v>0</v>
      </c>
      <c r="D25" s="15">
        <f t="shared" si="2"/>
        <v>-8.4</v>
      </c>
      <c r="E25" s="15"/>
      <c r="G25" s="92"/>
      <c r="H25" s="93"/>
      <c r="I25" s="94"/>
      <c r="J25" s="95"/>
    </row>
    <row r="26" spans="1:77" x14ac:dyDescent="0.25">
      <c r="A26" s="16">
        <f t="shared" si="3"/>
        <v>44155</v>
      </c>
      <c r="B26" s="15">
        <f>IF(WEEKDAY(A26)=1,0,IF(WEEKDAY(A26)=7,0,8.4*Zusammenfassung!$B$21))</f>
        <v>8.4</v>
      </c>
      <c r="C26" s="15">
        <f t="shared" si="1"/>
        <v>0</v>
      </c>
      <c r="D26" s="15">
        <f t="shared" si="2"/>
        <v>-8.4</v>
      </c>
      <c r="E26" s="15"/>
      <c r="G26" s="92"/>
      <c r="H26" s="93"/>
      <c r="I26" s="94"/>
      <c r="J26" s="95"/>
    </row>
    <row r="27" spans="1:77" x14ac:dyDescent="0.25">
      <c r="A27" s="16">
        <f t="shared" si="3"/>
        <v>44156</v>
      </c>
      <c r="B27" s="15">
        <f>IF(WEEKDAY(A27)=1,0,IF(WEEKDAY(A27)=7,0,8.4*Zusammenfassung!$B$21))</f>
        <v>0</v>
      </c>
      <c r="C27" s="15">
        <f t="shared" si="1"/>
        <v>0</v>
      </c>
      <c r="D27" s="15">
        <f t="shared" si="2"/>
        <v>0</v>
      </c>
      <c r="E27" s="15"/>
      <c r="G27" s="92"/>
      <c r="H27" s="93"/>
      <c r="I27" s="94"/>
      <c r="J27" s="95"/>
    </row>
    <row r="28" spans="1:77" x14ac:dyDescent="0.25">
      <c r="A28" s="16">
        <f t="shared" si="3"/>
        <v>44157</v>
      </c>
      <c r="B28" s="15">
        <f>IF(WEEKDAY(A28)=1,0,IF(WEEKDAY(A28)=7,0,8.4*Zusammenfassung!$B$21))</f>
        <v>0</v>
      </c>
      <c r="C28" s="15">
        <f t="shared" si="1"/>
        <v>0</v>
      </c>
      <c r="D28" s="15">
        <f t="shared" si="2"/>
        <v>0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44158</v>
      </c>
      <c r="B29" s="15">
        <f>IF(WEEKDAY(A29)=1,0,IF(WEEKDAY(A29)=7,0,8.4*Zusammenfassung!$B$21))</f>
        <v>8.4</v>
      </c>
      <c r="C29" s="15">
        <f t="shared" si="1"/>
        <v>0</v>
      </c>
      <c r="D29" s="15">
        <f t="shared" si="2"/>
        <v>-8.4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3"/>
        <v>44159</v>
      </c>
      <c r="B30" s="15">
        <f>IF(WEEKDAY(A30)=1,0,IF(WEEKDAY(A30)=7,0,8.4*Zusammenfassung!$B$21))</f>
        <v>8.4</v>
      </c>
      <c r="C30" s="15">
        <f t="shared" si="1"/>
        <v>0</v>
      </c>
      <c r="D30" s="15">
        <f t="shared" si="2"/>
        <v>-8.4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3"/>
        <v>44160</v>
      </c>
      <c r="B31" s="15">
        <f>IF(WEEKDAY(A31)=1,0,IF(WEEKDAY(A31)=7,0,8.4*Zusammenfassung!$B$21))</f>
        <v>8.4</v>
      </c>
      <c r="C31" s="15">
        <f t="shared" si="1"/>
        <v>0</v>
      </c>
      <c r="D31" s="15">
        <f t="shared" si="2"/>
        <v>-8.4</v>
      </c>
      <c r="E31" s="15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3"/>
        <v>44161</v>
      </c>
      <c r="B32" s="15">
        <f>IF(WEEKDAY(A32)=1,0,IF(WEEKDAY(A32)=7,0,8.4*Zusammenfassung!$B$21))</f>
        <v>8.4</v>
      </c>
      <c r="C32" s="15">
        <f t="shared" si="1"/>
        <v>0</v>
      </c>
      <c r="D32" s="15">
        <f t="shared" si="2"/>
        <v>-8.4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44162</v>
      </c>
      <c r="B33" s="15">
        <f>IF(WEEKDAY(A33)=1,0,IF(WEEKDAY(A33)=7,0,8.4*Zusammenfassung!$B$21))</f>
        <v>8.4</v>
      </c>
      <c r="C33" s="15">
        <f t="shared" si="1"/>
        <v>0</v>
      </c>
      <c r="D33" s="15">
        <f t="shared" si="2"/>
        <v>-8.4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3"/>
        <v>44163</v>
      </c>
      <c r="B34" s="15">
        <f>IF(WEEKDAY(A34)=1,0,IF(WEEKDAY(A34)=7,0,8.4*Zusammenfassung!$B$21))</f>
        <v>0</v>
      </c>
      <c r="C34" s="15">
        <f t="shared" si="1"/>
        <v>0</v>
      </c>
      <c r="D34" s="15">
        <f t="shared" si="2"/>
        <v>0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3"/>
        <v>44164</v>
      </c>
      <c r="B35" s="15">
        <f>IF(WEEKDAY(A35)=1,0,IF(WEEKDAY(A35)=7,0,8.4*Zusammenfassung!$B$21))</f>
        <v>0</v>
      </c>
      <c r="C35" s="15">
        <f t="shared" si="1"/>
        <v>0</v>
      </c>
      <c r="D35" s="15">
        <f t="shared" si="2"/>
        <v>0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x14ac:dyDescent="0.25">
      <c r="A36" s="16">
        <f t="shared" si="3"/>
        <v>44165</v>
      </c>
      <c r="B36" s="15">
        <f>IF(WEEKDAY(A36)=1,0,IF(WEEKDAY(A36)=7,0,8.4*Zusammenfassung!$B$21))</f>
        <v>8.4</v>
      </c>
      <c r="C36" s="15">
        <f t="shared" si="1"/>
        <v>0</v>
      </c>
      <c r="D36" s="15">
        <f t="shared" si="2"/>
        <v>-8.4</v>
      </c>
      <c r="E36" s="15"/>
      <c r="G36" s="92"/>
      <c r="H36" s="93"/>
      <c r="I36" s="94"/>
      <c r="J36" s="95"/>
    </row>
  </sheetData>
  <mergeCells count="1">
    <mergeCell ref="A1:B1"/>
  </mergeCells>
  <phoneticPr fontId="35" type="noConversion"/>
  <hyperlinks>
    <hyperlink ref="H3" location="Arbeitsfelder!A14" display="Umfeld / Zusmmenarbeit" xr:uid="{00000000-0004-0000-0700-000000000000}"/>
    <hyperlink ref="I3" location="Arbeitsfelder!A22" display="Institution / Schule" xr:uid="{00000000-0004-0000-0700-000001000000}"/>
    <hyperlink ref="J3" location="Arbeitsfelder!A30" display="Qualitätssicherung" xr:uid="{00000000-0004-0000-0700-000002000000}"/>
    <hyperlink ref="G3" location="Arbeitsfelder!A2" display="Kind" xr:uid="{00000000-0004-0000-07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9"/>
  <dimension ref="A1:BY37"/>
  <sheetViews>
    <sheetView topLeftCell="A8" zoomScaleNormal="100" workbookViewId="0">
      <selection activeCell="K32" sqref="K32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5">
        <f>Zusammenfassung!A12</f>
        <v>44166</v>
      </c>
      <c r="B1" s="155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SUM(B7:B37)</f>
        <v>159.60000000000005</v>
      </c>
      <c r="C4" s="13">
        <f>SUM(C7:C37)</f>
        <v>0</v>
      </c>
      <c r="D4" s="13">
        <f>SUM(D7:D37)</f>
        <v>-159.60000000000005</v>
      </c>
      <c r="E4" s="13">
        <f>SUM(E7:E37)</f>
        <v>0</v>
      </c>
      <c r="F4" s="14"/>
      <c r="G4" s="36">
        <f>SUM(G7:G37)</f>
        <v>0</v>
      </c>
      <c r="H4" s="34">
        <f t="shared" ref="H4:J4" si="0">SUM(H7:H37)</f>
        <v>0</v>
      </c>
      <c r="I4" s="32">
        <f t="shared" si="0"/>
        <v>0</v>
      </c>
      <c r="J4" s="38">
        <f t="shared" si="0"/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1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107">
        <f>A1</f>
        <v>44166</v>
      </c>
      <c r="B7" s="15">
        <f>IF(WEEKDAY(A7)=1,0,IF(WEEKDAY(A7)=7,0,8.4*Zusammenfassung!$B$21))</f>
        <v>8.4</v>
      </c>
      <c r="C7" s="108">
        <f t="shared" ref="C7:C37" si="2">SUM(G7:J7)</f>
        <v>0</v>
      </c>
      <c r="D7" s="108">
        <f t="shared" ref="D7:D37" si="3">C7+E7-B7</f>
        <v>-8.4</v>
      </c>
      <c r="E7" s="108"/>
      <c r="F7" s="109"/>
      <c r="G7" s="110"/>
      <c r="H7" s="111"/>
      <c r="I7" s="112"/>
      <c r="J7" s="113"/>
    </row>
    <row r="8" spans="1:77" x14ac:dyDescent="0.25">
      <c r="A8" s="16">
        <f>A7+1</f>
        <v>44167</v>
      </c>
      <c r="B8" s="15">
        <f>IF(WEEKDAY(A8)=1,0,IF(WEEKDAY(A8)=7,0,8.4*Zusammenfassung!$B$21))</f>
        <v>8.4</v>
      </c>
      <c r="C8" s="15">
        <f t="shared" si="2"/>
        <v>0</v>
      </c>
      <c r="D8" s="15">
        <f t="shared" si="3"/>
        <v>-8.4</v>
      </c>
      <c r="E8" s="15"/>
      <c r="G8" s="92"/>
      <c r="H8" s="93"/>
      <c r="I8" s="94"/>
      <c r="J8" s="95"/>
    </row>
    <row r="9" spans="1:77" x14ac:dyDescent="0.25">
      <c r="A9" s="16">
        <f t="shared" ref="A9:A37" si="4">A8+1</f>
        <v>44168</v>
      </c>
      <c r="B9" s="15">
        <f>IF(WEEKDAY(A9)=1,0,IF(WEEKDAY(A9)=7,0,8.4*Zusammenfassung!$B$21))</f>
        <v>8.4</v>
      </c>
      <c r="C9" s="15">
        <f t="shared" si="2"/>
        <v>0</v>
      </c>
      <c r="D9" s="15">
        <f t="shared" si="3"/>
        <v>-8.4</v>
      </c>
      <c r="E9" s="15"/>
      <c r="G9" s="92"/>
      <c r="H9" s="93"/>
      <c r="I9" s="94"/>
      <c r="J9" s="95"/>
    </row>
    <row r="10" spans="1:77" x14ac:dyDescent="0.25">
      <c r="A10" s="16">
        <f t="shared" si="4"/>
        <v>44169</v>
      </c>
      <c r="B10" s="15">
        <f>IF(WEEKDAY(A10)=1,0,IF(WEEKDAY(A10)=7,0,8.4*Zusammenfassung!$B$21))</f>
        <v>8.4</v>
      </c>
      <c r="C10" s="15">
        <f t="shared" si="2"/>
        <v>0</v>
      </c>
      <c r="D10" s="15">
        <f t="shared" si="3"/>
        <v>-8.4</v>
      </c>
      <c r="E10" s="15"/>
      <c r="G10" s="92"/>
      <c r="H10" s="93"/>
      <c r="I10" s="94"/>
      <c r="J10" s="95"/>
    </row>
    <row r="11" spans="1:77" x14ac:dyDescent="0.25">
      <c r="A11" s="16">
        <f t="shared" si="4"/>
        <v>44170</v>
      </c>
      <c r="B11" s="15">
        <f>IF(WEEKDAY(A11)=1,0,IF(WEEKDAY(A11)=7,0,8.4*Zusammenfassung!$B$21))</f>
        <v>0</v>
      </c>
      <c r="C11" s="15">
        <f t="shared" si="2"/>
        <v>0</v>
      </c>
      <c r="D11" s="15">
        <f t="shared" si="3"/>
        <v>0</v>
      </c>
      <c r="E11" s="15"/>
      <c r="G11" s="92"/>
      <c r="H11" s="93"/>
      <c r="I11" s="94"/>
      <c r="J11" s="95"/>
    </row>
    <row r="12" spans="1:77" x14ac:dyDescent="0.25">
      <c r="A12" s="16">
        <f t="shared" si="4"/>
        <v>44171</v>
      </c>
      <c r="B12" s="15">
        <f>IF(WEEKDAY(A12)=1,0,IF(WEEKDAY(A12)=7,0,8.4*Zusammenfassung!$B$21))</f>
        <v>0</v>
      </c>
      <c r="C12" s="15">
        <f t="shared" si="2"/>
        <v>0</v>
      </c>
      <c r="D12" s="15">
        <f t="shared" si="3"/>
        <v>0</v>
      </c>
      <c r="E12" s="15"/>
      <c r="G12" s="92"/>
      <c r="H12" s="93"/>
      <c r="I12" s="94"/>
      <c r="J12" s="95"/>
    </row>
    <row r="13" spans="1:77" x14ac:dyDescent="0.25">
      <c r="A13" s="16">
        <f t="shared" si="4"/>
        <v>44172</v>
      </c>
      <c r="B13" s="15">
        <f>IF(WEEKDAY(A13)=1,0,IF(WEEKDAY(A13)=7,0,8.4*Zusammenfassung!$B$21))</f>
        <v>8.4</v>
      </c>
      <c r="C13" s="15">
        <f t="shared" si="2"/>
        <v>0</v>
      </c>
      <c r="D13" s="15">
        <f t="shared" si="3"/>
        <v>-8.4</v>
      </c>
      <c r="E13" s="15"/>
      <c r="G13" s="92"/>
      <c r="H13" s="93"/>
      <c r="I13" s="94"/>
      <c r="J13" s="95"/>
    </row>
    <row r="14" spans="1:77" s="85" customFormat="1" x14ac:dyDescent="0.25">
      <c r="A14" s="80">
        <f t="shared" si="4"/>
        <v>44173</v>
      </c>
      <c r="B14" s="81">
        <v>0</v>
      </c>
      <c r="C14" s="81">
        <f t="shared" si="2"/>
        <v>0</v>
      </c>
      <c r="D14" s="81">
        <f t="shared" si="3"/>
        <v>0</v>
      </c>
      <c r="E14" s="81"/>
      <c r="F14" s="84"/>
      <c r="G14" s="96"/>
      <c r="H14" s="97"/>
      <c r="I14" s="98"/>
      <c r="J14" s="99"/>
      <c r="K14" s="85" t="s">
        <v>24</v>
      </c>
    </row>
    <row r="15" spans="1:77" s="23" customFormat="1" x14ac:dyDescent="0.25">
      <c r="A15" s="16">
        <f t="shared" si="4"/>
        <v>44174</v>
      </c>
      <c r="B15" s="15">
        <f>IF(WEEKDAY(A15)=1,0,IF(WEEKDAY(A15)=7,0,8.4*Zusammenfassung!$B$21))</f>
        <v>8.4</v>
      </c>
      <c r="C15" s="15">
        <f t="shared" si="2"/>
        <v>0</v>
      </c>
      <c r="D15" s="15">
        <f t="shared" si="3"/>
        <v>-8.4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4"/>
        <v>44175</v>
      </c>
      <c r="B16" s="15">
        <f>IF(WEEKDAY(A16)=1,0,IF(WEEKDAY(A16)=7,0,8.4*Zusammenfassung!$B$21))</f>
        <v>8.4</v>
      </c>
      <c r="C16" s="15">
        <f t="shared" si="2"/>
        <v>0</v>
      </c>
      <c r="D16" s="15">
        <f t="shared" si="3"/>
        <v>-8.4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23" customFormat="1" x14ac:dyDescent="0.25">
      <c r="A17" s="16">
        <f t="shared" si="4"/>
        <v>44176</v>
      </c>
      <c r="B17" s="15">
        <f>IF(WEEKDAY(A17)=1,0,IF(WEEKDAY(A17)=7,0,8.4*Zusammenfassung!$B$21))</f>
        <v>8.4</v>
      </c>
      <c r="C17" s="15">
        <f t="shared" si="2"/>
        <v>0</v>
      </c>
      <c r="D17" s="15">
        <f t="shared" si="3"/>
        <v>-8.4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4"/>
        <v>44177</v>
      </c>
      <c r="B18" s="15">
        <f>IF(WEEKDAY(A18)=1,0,IF(WEEKDAY(A18)=7,0,8.4*Zusammenfassung!$B$21))</f>
        <v>0</v>
      </c>
      <c r="C18" s="15">
        <f t="shared" si="2"/>
        <v>0</v>
      </c>
      <c r="D18" s="15">
        <f t="shared" si="3"/>
        <v>0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4"/>
        <v>44178</v>
      </c>
      <c r="B19" s="15">
        <f>IF(WEEKDAY(A19)=1,0,IF(WEEKDAY(A19)=7,0,8.4*Zusammenfassung!$B$21))</f>
        <v>0</v>
      </c>
      <c r="C19" s="15">
        <f t="shared" si="2"/>
        <v>0</v>
      </c>
      <c r="D19" s="15">
        <f t="shared" si="3"/>
        <v>0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4"/>
        <v>44179</v>
      </c>
      <c r="B20" s="15">
        <f>IF(WEEKDAY(A20)=1,0,IF(WEEKDAY(A20)=7,0,8.4*Zusammenfassung!$B$21))</f>
        <v>8.4</v>
      </c>
      <c r="C20" s="15">
        <f t="shared" si="2"/>
        <v>0</v>
      </c>
      <c r="D20" s="15">
        <f t="shared" si="3"/>
        <v>-8.4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4"/>
        <v>44180</v>
      </c>
      <c r="B21" s="15">
        <f>IF(WEEKDAY(A21)=1,0,IF(WEEKDAY(A21)=7,0,8.4*Zusammenfassung!$B$21))</f>
        <v>8.4</v>
      </c>
      <c r="C21" s="108">
        <f t="shared" si="2"/>
        <v>0</v>
      </c>
      <c r="D21" s="108">
        <f t="shared" si="3"/>
        <v>-8.4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4"/>
        <v>44181</v>
      </c>
      <c r="B22" s="15">
        <f>IF(WEEKDAY(A22)=1,0,IF(WEEKDAY(A22)=7,0,8.4*Zusammenfassung!$B$21))</f>
        <v>8.4</v>
      </c>
      <c r="C22" s="15">
        <f t="shared" si="2"/>
        <v>0</v>
      </c>
      <c r="D22" s="15">
        <f t="shared" si="3"/>
        <v>-8.4</v>
      </c>
      <c r="E22" s="15"/>
      <c r="G22" s="92"/>
      <c r="H22" s="93"/>
      <c r="I22" s="94"/>
      <c r="J22" s="95"/>
    </row>
    <row r="23" spans="1:77" x14ac:dyDescent="0.25">
      <c r="A23" s="16">
        <f t="shared" si="4"/>
        <v>44182</v>
      </c>
      <c r="B23" s="15">
        <f>IF(WEEKDAY(A23)=1,0,IF(WEEKDAY(A23)=7,0,8.4*Zusammenfassung!$B$21))</f>
        <v>8.4</v>
      </c>
      <c r="C23" s="15">
        <f t="shared" si="2"/>
        <v>0</v>
      </c>
      <c r="D23" s="15">
        <f t="shared" si="3"/>
        <v>-8.4</v>
      </c>
      <c r="E23" s="15"/>
      <c r="G23" s="92"/>
      <c r="H23" s="93"/>
      <c r="I23" s="94"/>
      <c r="J23" s="95"/>
    </row>
    <row r="24" spans="1:77" x14ac:dyDescent="0.25">
      <c r="A24" s="16">
        <f t="shared" si="4"/>
        <v>44183</v>
      </c>
      <c r="B24" s="15">
        <f>IF(WEEKDAY(A24)=1,0,IF(WEEKDAY(A24)=7,0,8.4*Zusammenfassung!$B$21))</f>
        <v>8.4</v>
      </c>
      <c r="C24" s="15">
        <f t="shared" si="2"/>
        <v>0</v>
      </c>
      <c r="D24" s="15">
        <f t="shared" si="3"/>
        <v>-8.4</v>
      </c>
      <c r="E24" s="15"/>
      <c r="G24" s="92"/>
      <c r="H24" s="93"/>
      <c r="I24" s="94"/>
      <c r="J24" s="95"/>
    </row>
    <row r="25" spans="1:77" x14ac:dyDescent="0.25">
      <c r="A25" s="16">
        <f t="shared" si="4"/>
        <v>44184</v>
      </c>
      <c r="B25" s="15">
        <f>IF(WEEKDAY(A25)=1,0,IF(WEEKDAY(A25)=7,0,8.4*Zusammenfassung!$B$21))</f>
        <v>0</v>
      </c>
      <c r="C25" s="15">
        <f t="shared" si="2"/>
        <v>0</v>
      </c>
      <c r="D25" s="15">
        <f t="shared" si="3"/>
        <v>0</v>
      </c>
      <c r="E25" s="15"/>
      <c r="G25" s="92"/>
      <c r="H25" s="93"/>
      <c r="I25" s="94"/>
      <c r="J25" s="95"/>
    </row>
    <row r="26" spans="1:77" x14ac:dyDescent="0.25">
      <c r="A26" s="16">
        <f t="shared" si="4"/>
        <v>44185</v>
      </c>
      <c r="B26" s="15">
        <f>IF(WEEKDAY(A26)=1,0,IF(WEEKDAY(A26)=7,0,8.4*Zusammenfassung!$B$21))</f>
        <v>0</v>
      </c>
      <c r="C26" s="15">
        <f t="shared" si="2"/>
        <v>0</v>
      </c>
      <c r="D26" s="15">
        <f t="shared" si="3"/>
        <v>0</v>
      </c>
      <c r="E26" s="15"/>
      <c r="G26" s="92"/>
      <c r="H26" s="93"/>
      <c r="I26" s="94"/>
      <c r="J26" s="95"/>
    </row>
    <row r="27" spans="1:77" x14ac:dyDescent="0.25">
      <c r="A27" s="16">
        <f t="shared" si="4"/>
        <v>44186</v>
      </c>
      <c r="B27" s="15">
        <f>IF(WEEKDAY(A27)=1,0,IF(WEEKDAY(A27)=7,0,8.4*Zusammenfassung!$B$21))</f>
        <v>8.4</v>
      </c>
      <c r="C27" s="15">
        <f t="shared" si="2"/>
        <v>0</v>
      </c>
      <c r="D27" s="15">
        <f t="shared" si="3"/>
        <v>-8.4</v>
      </c>
      <c r="E27" s="15"/>
      <c r="G27" s="92"/>
      <c r="H27" s="93"/>
      <c r="I27" s="94"/>
      <c r="J27" s="95"/>
    </row>
    <row r="28" spans="1:77" x14ac:dyDescent="0.25">
      <c r="A28" s="16">
        <f t="shared" si="4"/>
        <v>44187</v>
      </c>
      <c r="B28" s="15">
        <f>IF(WEEKDAY(A28)=1,0,IF(WEEKDAY(A28)=7,0,8.4*Zusammenfassung!$B$21))</f>
        <v>8.4</v>
      </c>
      <c r="C28" s="15">
        <f t="shared" si="2"/>
        <v>0</v>
      </c>
      <c r="D28" s="15">
        <f t="shared" si="3"/>
        <v>-8.4</v>
      </c>
      <c r="E28" s="15"/>
      <c r="G28" s="92"/>
      <c r="H28" s="93"/>
      <c r="I28" s="94"/>
      <c r="J28" s="95"/>
    </row>
    <row r="29" spans="1:77" s="127" customFormat="1" x14ac:dyDescent="0.25">
      <c r="A29" s="119">
        <f>A28+1</f>
        <v>44188</v>
      </c>
      <c r="B29" s="120">
        <f>IF(WEEKDAY(A29)=1,0,IF(WEEKDAY(A29)=7,0,8.4*Zusammenfassung!$B$21))</f>
        <v>8.4</v>
      </c>
      <c r="C29" s="120">
        <f t="shared" si="2"/>
        <v>0</v>
      </c>
      <c r="D29" s="120">
        <f t="shared" si="3"/>
        <v>-8.4</v>
      </c>
      <c r="E29" s="120"/>
      <c r="F29" s="121"/>
      <c r="G29" s="122"/>
      <c r="H29" s="123"/>
      <c r="I29" s="124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</row>
    <row r="30" spans="1:77" s="85" customFormat="1" x14ac:dyDescent="0.25">
      <c r="A30" s="80">
        <f t="shared" si="4"/>
        <v>44189</v>
      </c>
      <c r="B30" s="81">
        <v>0</v>
      </c>
      <c r="C30" s="81">
        <f t="shared" si="2"/>
        <v>0</v>
      </c>
      <c r="D30" s="81">
        <f t="shared" si="3"/>
        <v>0</v>
      </c>
      <c r="E30" s="81"/>
      <c r="F30" s="84"/>
      <c r="G30" s="96"/>
      <c r="H30" s="97"/>
      <c r="I30" s="98"/>
      <c r="J30" s="99"/>
      <c r="K30" s="85" t="s">
        <v>84</v>
      </c>
    </row>
    <row r="31" spans="1:77" s="86" customFormat="1" x14ac:dyDescent="0.25">
      <c r="A31" s="80">
        <f t="shared" si="4"/>
        <v>44190</v>
      </c>
      <c r="B31" s="81">
        <v>0</v>
      </c>
      <c r="C31" s="81">
        <f t="shared" si="2"/>
        <v>0</v>
      </c>
      <c r="D31" s="81">
        <f t="shared" si="3"/>
        <v>0</v>
      </c>
      <c r="E31" s="81"/>
      <c r="F31" s="84"/>
      <c r="G31" s="96"/>
      <c r="H31" s="97"/>
      <c r="I31" s="98"/>
      <c r="J31" s="99"/>
      <c r="K31" s="85" t="s">
        <v>85</v>
      </c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</row>
    <row r="32" spans="1:77" s="86" customFormat="1" x14ac:dyDescent="0.25">
      <c r="A32" s="80">
        <f t="shared" si="4"/>
        <v>44191</v>
      </c>
      <c r="B32" s="81">
        <v>0</v>
      </c>
      <c r="C32" s="81">
        <f t="shared" si="2"/>
        <v>0</v>
      </c>
      <c r="D32" s="81">
        <f t="shared" si="3"/>
        <v>0</v>
      </c>
      <c r="E32" s="81"/>
      <c r="F32" s="84"/>
      <c r="G32" s="96"/>
      <c r="H32" s="97"/>
      <c r="I32" s="98"/>
      <c r="J32" s="99"/>
      <c r="K32" s="85" t="s">
        <v>86</v>
      </c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</row>
    <row r="33" spans="1:77" s="23" customFormat="1" x14ac:dyDescent="0.25">
      <c r="A33" s="16">
        <f>A32+1</f>
        <v>44192</v>
      </c>
      <c r="B33" s="15">
        <f>IF(WEEKDAY(A33)=1,0,IF(WEEKDAY(A33)=7,0,8.4*Zusammenfassung!$B$21))</f>
        <v>0</v>
      </c>
      <c r="C33" s="15">
        <f t="shared" si="2"/>
        <v>0</v>
      </c>
      <c r="D33" s="15">
        <f t="shared" si="3"/>
        <v>0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4"/>
        <v>44193</v>
      </c>
      <c r="B34" s="15">
        <f>IF(WEEKDAY(A34)=1,0,IF(WEEKDAY(A34)=7,0,8.4*Zusammenfassung!$B$21))</f>
        <v>8.4</v>
      </c>
      <c r="C34" s="15">
        <f t="shared" si="2"/>
        <v>0</v>
      </c>
      <c r="D34" s="15">
        <f t="shared" si="3"/>
        <v>-8.4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4"/>
        <v>44194</v>
      </c>
      <c r="B35" s="15">
        <f>IF(WEEKDAY(A35)=1,0,IF(WEEKDAY(A35)=7,0,8.4*Zusammenfassung!$B$21))</f>
        <v>8.4</v>
      </c>
      <c r="C35" s="15">
        <f t="shared" si="2"/>
        <v>0</v>
      </c>
      <c r="D35" s="15">
        <f t="shared" si="3"/>
        <v>-8.4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x14ac:dyDescent="0.25">
      <c r="A36" s="16">
        <f t="shared" si="4"/>
        <v>44195</v>
      </c>
      <c r="B36" s="15">
        <f>IF(WEEKDAY(A36)=1,0,IF(WEEKDAY(A36)=7,0,8.4*Zusammenfassung!$B$21))</f>
        <v>8.4</v>
      </c>
      <c r="C36" s="15">
        <f t="shared" si="2"/>
        <v>0</v>
      </c>
      <c r="D36" s="15">
        <f t="shared" si="3"/>
        <v>-8.4</v>
      </c>
      <c r="E36" s="15"/>
      <c r="G36" s="92"/>
      <c r="H36" s="93"/>
      <c r="I36" s="94"/>
      <c r="J36" s="95"/>
    </row>
    <row r="37" spans="1:77" s="85" customFormat="1" x14ac:dyDescent="0.25">
      <c r="A37" s="80">
        <f t="shared" si="4"/>
        <v>44196</v>
      </c>
      <c r="B37" s="81">
        <v>0</v>
      </c>
      <c r="C37" s="81">
        <f t="shared" si="2"/>
        <v>0</v>
      </c>
      <c r="D37" s="81">
        <f t="shared" si="3"/>
        <v>0</v>
      </c>
      <c r="E37" s="81"/>
      <c r="F37" s="84"/>
      <c r="G37" s="96"/>
      <c r="H37" s="97"/>
      <c r="I37" s="98"/>
      <c r="J37" s="99"/>
      <c r="K37" s="85" t="s">
        <v>79</v>
      </c>
    </row>
  </sheetData>
  <mergeCells count="1">
    <mergeCell ref="A1:B1"/>
  </mergeCells>
  <phoneticPr fontId="35" type="noConversion"/>
  <hyperlinks>
    <hyperlink ref="H3" location="Arbeitsfelder!A14" display="Umfeld / Zusmmenarbeit" xr:uid="{00000000-0004-0000-0800-000000000000}"/>
    <hyperlink ref="I3" location="Arbeitsfelder!A22" display="Institution / Schule" xr:uid="{00000000-0004-0000-0800-000001000000}"/>
    <hyperlink ref="J3" location="Arbeitsfelder!A30" display="Qualitätssicherung" xr:uid="{00000000-0004-0000-0800-000002000000}"/>
    <hyperlink ref="G3" location="Arbeitsfelder!A2" display="Kind" xr:uid="{00000000-0004-0000-08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2</vt:i4>
      </vt:variant>
    </vt:vector>
  </HeadingPairs>
  <TitlesOfParts>
    <vt:vector size="18" baseType="lpstr">
      <vt:lpstr>Arbeitszeitmodell</vt:lpstr>
      <vt:lpstr>Arbeitsfelder</vt:lpstr>
      <vt:lpstr>FAQ</vt:lpstr>
      <vt:lpstr>Zusammenfassung</vt:lpstr>
      <vt:lpstr>AUG</vt:lpstr>
      <vt:lpstr>SEP</vt:lpstr>
      <vt:lpstr>OKT</vt:lpstr>
      <vt:lpstr>NOV</vt:lpstr>
      <vt:lpstr>DEZ</vt:lpstr>
      <vt:lpstr>JAN</vt:lpstr>
      <vt:lpstr>FEB</vt:lpstr>
      <vt:lpstr>MAR</vt:lpstr>
      <vt:lpstr>APR</vt:lpstr>
      <vt:lpstr>MAI</vt:lpstr>
      <vt:lpstr>JUN</vt:lpstr>
      <vt:lpstr>JUL</vt:lpstr>
      <vt:lpstr>Arbeitsfelder!Druckbereich</vt:lpstr>
      <vt:lpstr>FAQ!Druckbereich</vt:lpstr>
    </vt:vector>
  </TitlesOfParts>
  <Manager>roman.faessler@oberaegeri.ch</Manager>
  <Company>Schule Oberägeri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</dc:title>
  <dc:subject>Zeiterfassung für LP nach Zuger Berufsmodell</dc:subject>
  <dc:creator>Roman Fässler</dc:creator>
  <cp:lastModifiedBy>Evelyne Gehrig</cp:lastModifiedBy>
  <cp:lastPrinted>2018-04-25T13:12:09Z</cp:lastPrinted>
  <dcterms:created xsi:type="dcterms:W3CDTF">2005-08-12T11:48:07Z</dcterms:created>
  <dcterms:modified xsi:type="dcterms:W3CDTF">2020-08-16T10:34:55Z</dcterms:modified>
</cp:coreProperties>
</file>